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Vertragswesen\Strehblow\7. HVM\GRENZWERTE\HVM Grenzwertberechner\HVM-Rechner 2025\Versionen\NORM\"/>
    </mc:Choice>
  </mc:AlternateContent>
  <xr:revisionPtr revIDLastSave="0" documentId="13_ncr:1_{4BA314B4-4160-44A9-A180-A10986D09FD6}" xr6:coauthVersionLast="47" xr6:coauthVersionMax="47" xr10:uidLastSave="{00000000-0000-0000-0000-000000000000}"/>
  <workbookProtection workbookAlgorithmName="SHA-512" workbookHashValue="wiiNW0rp18GKQ4SUk+ESwJABkE4Jysbc3yzzkr+mcBIH4pJXgicqciVrR6Dv7VUtn2SDyRME/2X4IuFVb8GtYQ==" workbookSaltValue="cNCFWJcjfLKghivoJS7guw==" workbookSpinCount="100000" lockStructure="1"/>
  <bookViews>
    <workbookView xWindow="90" yWindow="0" windowWidth="50520" windowHeight="20880" xr2:uid="{00000000-000D-0000-FFFF-FFFF00000000}"/>
  </bookViews>
  <sheets>
    <sheet name="HVM-RECHNER" sheetId="11" r:id="rId1"/>
    <sheet name="EINGABE" sheetId="10" state="hidden" r:id="rId2"/>
    <sheet name="DETAILS" sheetId="9" state="hidden" r:id="rId3"/>
    <sheet name="GRENZWERTE_ALL" sheetId="12" state="hidden" r:id="rId4"/>
  </sheets>
  <definedNames>
    <definedName name="_xlnm.Print_Area" localSheetId="3">GRENZWERTE_ALL!$A$1:$I$693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" i="10" l="1"/>
  <c r="AD7" i="10"/>
  <c r="AB7" i="10"/>
  <c r="P10" i="10"/>
  <c r="R7" i="10"/>
  <c r="P7" i="10"/>
  <c r="D10" i="10"/>
  <c r="F7" i="10"/>
  <c r="D7" i="10"/>
  <c r="H15" i="11" l="1"/>
  <c r="L15" i="11" l="1"/>
  <c r="J8" i="11"/>
  <c r="L11" i="11" l="1"/>
  <c r="AH18" i="10"/>
  <c r="V18" i="10"/>
  <c r="AF18" i="10"/>
  <c r="T18" i="10"/>
  <c r="AD18" i="10"/>
  <c r="R18" i="10"/>
  <c r="AB18" i="10"/>
  <c r="P18" i="10"/>
  <c r="AD15" i="10"/>
  <c r="I7" i="9" s="1"/>
  <c r="R15" i="10"/>
  <c r="I6" i="9" s="1"/>
  <c r="AB15" i="10"/>
  <c r="D7" i="9" s="1"/>
  <c r="P15" i="10"/>
  <c r="D6" i="9" s="1"/>
  <c r="AB12" i="10"/>
  <c r="P38" i="9" s="1"/>
  <c r="P12" i="10"/>
  <c r="P36" i="9" s="1"/>
  <c r="U38" i="9"/>
  <c r="U36" i="9"/>
  <c r="I5" i="12"/>
  <c r="H5" i="12"/>
  <c r="G5" i="12"/>
  <c r="F5" i="12"/>
  <c r="E5" i="12"/>
  <c r="D5" i="12"/>
  <c r="X18" i="10" l="1"/>
  <c r="E6" i="9" s="1"/>
  <c r="AJ18" i="10"/>
  <c r="E7" i="9" s="1"/>
  <c r="I7" i="12"/>
  <c r="I862" i="12" s="1"/>
  <c r="H7" i="12"/>
  <c r="H1051" i="12" s="1"/>
  <c r="G7" i="12"/>
  <c r="G479" i="12" s="1"/>
  <c r="F7" i="12"/>
  <c r="F571" i="12" s="1"/>
  <c r="E7" i="12"/>
  <c r="E754" i="12" s="1"/>
  <c r="D7" i="12"/>
  <c r="D948" i="12" s="1"/>
  <c r="P4" i="12"/>
  <c r="O4" i="12"/>
  <c r="N4" i="12"/>
  <c r="M4" i="12"/>
  <c r="L4" i="12"/>
  <c r="K4" i="12"/>
  <c r="I64" i="12" l="1"/>
  <c r="I68" i="12"/>
  <c r="I75" i="12"/>
  <c r="I102" i="12"/>
  <c r="I103" i="12"/>
  <c r="I123" i="12"/>
  <c r="I154" i="12"/>
  <c r="I155" i="12"/>
  <c r="I246" i="12"/>
  <c r="I250" i="12"/>
  <c r="I287" i="12"/>
  <c r="I289" i="12"/>
  <c r="I290" i="12"/>
  <c r="I355" i="12"/>
  <c r="I399" i="12"/>
  <c r="H104" i="12"/>
  <c r="H168" i="12"/>
  <c r="H227" i="12"/>
  <c r="I451" i="12"/>
  <c r="H283" i="12"/>
  <c r="H287" i="12"/>
  <c r="H46" i="12"/>
  <c r="H365" i="12"/>
  <c r="H43" i="12"/>
  <c r="H47" i="12"/>
  <c r="H357" i="12"/>
  <c r="E59" i="12"/>
  <c r="E275" i="12"/>
  <c r="D171" i="12"/>
  <c r="E528" i="12"/>
  <c r="E717" i="12"/>
  <c r="H170" i="12"/>
  <c r="I31" i="12"/>
  <c r="H218" i="12"/>
  <c r="H721" i="12"/>
  <c r="H169" i="12"/>
  <c r="H461" i="12"/>
  <c r="H462" i="12"/>
  <c r="I30" i="12"/>
  <c r="I188" i="12"/>
  <c r="I42" i="12"/>
  <c r="H226" i="12"/>
  <c r="D150" i="12"/>
  <c r="D379" i="12"/>
  <c r="E343" i="12"/>
  <c r="E18" i="12"/>
  <c r="E32" i="12"/>
  <c r="E42" i="12"/>
  <c r="E171" i="12"/>
  <c r="E422" i="12"/>
  <c r="E195" i="12"/>
  <c r="E441" i="12"/>
  <c r="E217" i="12"/>
  <c r="F68" i="12"/>
  <c r="G379" i="12"/>
  <c r="G68" i="12"/>
  <c r="H51" i="12"/>
  <c r="H288" i="12"/>
  <c r="H768" i="12"/>
  <c r="H114" i="12"/>
  <c r="H490" i="12"/>
  <c r="H14" i="12"/>
  <c r="H120" i="12"/>
  <c r="H240" i="12"/>
  <c r="H503" i="12"/>
  <c r="H63" i="12"/>
  <c r="H175" i="12"/>
  <c r="H299" i="12"/>
  <c r="H402" i="12"/>
  <c r="H809" i="12"/>
  <c r="H64" i="12"/>
  <c r="H134" i="12"/>
  <c r="H246" i="12"/>
  <c r="H308" i="12"/>
  <c r="H404" i="12"/>
  <c r="H534" i="12"/>
  <c r="H824" i="12"/>
  <c r="H21" i="12"/>
  <c r="H139" i="12"/>
  <c r="H187" i="12"/>
  <c r="H309" i="12"/>
  <c r="H412" i="12"/>
  <c r="H559" i="12"/>
  <c r="H841" i="12"/>
  <c r="H23" i="12"/>
  <c r="H140" i="12"/>
  <c r="H247" i="12"/>
  <c r="H314" i="12"/>
  <c r="H581" i="12"/>
  <c r="H851" i="12"/>
  <c r="H26" i="12"/>
  <c r="H141" i="12"/>
  <c r="H190" i="12"/>
  <c r="H249" i="12"/>
  <c r="H316" i="12"/>
  <c r="H422" i="12"/>
  <c r="H582" i="12"/>
  <c r="H869" i="12"/>
  <c r="H30" i="12"/>
  <c r="H142" i="12"/>
  <c r="H191" i="12"/>
  <c r="H319" i="12"/>
  <c r="H426" i="12"/>
  <c r="H589" i="12"/>
  <c r="H882" i="12"/>
  <c r="H71" i="12"/>
  <c r="H148" i="12"/>
  <c r="H254" i="12"/>
  <c r="H321" i="12"/>
  <c r="H439" i="12"/>
  <c r="H590" i="12"/>
  <c r="H908" i="12"/>
  <c r="H31" i="12"/>
  <c r="H73" i="12"/>
  <c r="H195" i="12"/>
  <c r="H256" i="12"/>
  <c r="H333" i="12"/>
  <c r="H440" i="12"/>
  <c r="H616" i="12"/>
  <c r="H922" i="12"/>
  <c r="H150" i="12"/>
  <c r="H201" i="12"/>
  <c r="H258" i="12"/>
  <c r="H334" i="12"/>
  <c r="H618" i="12"/>
  <c r="H924" i="12"/>
  <c r="H466" i="12"/>
  <c r="H733" i="12"/>
  <c r="H107" i="12"/>
  <c r="H230" i="12"/>
  <c r="H480" i="12"/>
  <c r="H58" i="12"/>
  <c r="H239" i="12"/>
  <c r="H380" i="12"/>
  <c r="H786" i="12"/>
  <c r="H174" i="12"/>
  <c r="H799" i="12"/>
  <c r="H241" i="12"/>
  <c r="H18" i="12"/>
  <c r="H184" i="12"/>
  <c r="H81" i="12"/>
  <c r="H205" i="12"/>
  <c r="H266" i="12"/>
  <c r="H450" i="12"/>
  <c r="H629" i="12"/>
  <c r="H936" i="12"/>
  <c r="H37" i="12"/>
  <c r="H87" i="12"/>
  <c r="H211" i="12"/>
  <c r="H270" i="12"/>
  <c r="H347" i="12"/>
  <c r="H662" i="12"/>
  <c r="H946" i="12"/>
  <c r="H41" i="12"/>
  <c r="H91" i="12"/>
  <c r="H159" i="12"/>
  <c r="H212" i="12"/>
  <c r="H354" i="12"/>
  <c r="H453" i="12"/>
  <c r="H672" i="12"/>
  <c r="H948" i="12"/>
  <c r="H93" i="12"/>
  <c r="H160" i="12"/>
  <c r="H278" i="12"/>
  <c r="H355" i="12"/>
  <c r="H456" i="12"/>
  <c r="H684" i="12"/>
  <c r="H953" i="12"/>
  <c r="H96" i="12"/>
  <c r="H166" i="12"/>
  <c r="H217" i="12"/>
  <c r="H280" i="12"/>
  <c r="H460" i="12"/>
  <c r="H716" i="12"/>
  <c r="H1014" i="12"/>
  <c r="I71" i="12"/>
  <c r="I160" i="12"/>
  <c r="I195" i="12"/>
  <c r="I300" i="12"/>
  <c r="I841" i="12"/>
  <c r="I120" i="12"/>
  <c r="I163" i="12"/>
  <c r="I461" i="12"/>
  <c r="I848" i="12"/>
  <c r="I76" i="12"/>
  <c r="I127" i="12"/>
  <c r="I43" i="12"/>
  <c r="I80" i="12"/>
  <c r="I128" i="12"/>
  <c r="I168" i="12"/>
  <c r="I467" i="12"/>
  <c r="I672" i="12"/>
  <c r="I869" i="12"/>
  <c r="I129" i="12"/>
  <c r="I469" i="12"/>
  <c r="I683" i="12"/>
  <c r="I46" i="12"/>
  <c r="I264" i="12"/>
  <c r="I412" i="12"/>
  <c r="I477" i="12"/>
  <c r="I134" i="12"/>
  <c r="I217" i="12"/>
  <c r="I265" i="12"/>
  <c r="I413" i="12"/>
  <c r="I687" i="12"/>
  <c r="I21" i="12"/>
  <c r="I48" i="12"/>
  <c r="I91" i="12"/>
  <c r="I135" i="12"/>
  <c r="I690" i="12"/>
  <c r="I92" i="12"/>
  <c r="I218" i="12"/>
  <c r="I334" i="12"/>
  <c r="I692" i="12"/>
  <c r="I23" i="12"/>
  <c r="I51" i="12"/>
  <c r="I222" i="12"/>
  <c r="I335" i="12"/>
  <c r="I422" i="12"/>
  <c r="I25" i="12"/>
  <c r="I93" i="12"/>
  <c r="I182" i="12"/>
  <c r="I342" i="12"/>
  <c r="I555" i="12"/>
  <c r="I26" i="12"/>
  <c r="I96" i="12"/>
  <c r="I184" i="12"/>
  <c r="I101" i="12"/>
  <c r="I230" i="12"/>
  <c r="I580" i="12"/>
  <c r="I1017" i="12"/>
  <c r="I27" i="12"/>
  <c r="I97" i="12"/>
  <c r="I133" i="12"/>
  <c r="I223" i="12"/>
  <c r="I256" i="12"/>
  <c r="I295" i="12"/>
  <c r="I347" i="12"/>
  <c r="I889" i="12"/>
  <c r="I47" i="12"/>
  <c r="I73" i="12"/>
  <c r="I98" i="12"/>
  <c r="I605" i="12"/>
  <c r="I767" i="12"/>
  <c r="I54" i="12"/>
  <c r="I640" i="12"/>
  <c r="I35" i="12"/>
  <c r="I786" i="12"/>
  <c r="I58" i="12"/>
  <c r="I174" i="12"/>
  <c r="I440" i="12"/>
  <c r="I37" i="12"/>
  <c r="I147" i="12"/>
  <c r="I210" i="12"/>
  <c r="I275" i="12"/>
  <c r="I523" i="12"/>
  <c r="I663" i="12"/>
  <c r="I975" i="12"/>
  <c r="I104" i="12"/>
  <c r="I202" i="12"/>
  <c r="I271" i="12"/>
  <c r="I434" i="12"/>
  <c r="I55" i="12"/>
  <c r="I947" i="12"/>
  <c r="I85" i="12"/>
  <c r="I107" i="12"/>
  <c r="I142" i="12"/>
  <c r="I239" i="12"/>
  <c r="I274" i="12"/>
  <c r="I378" i="12"/>
  <c r="I506" i="12"/>
  <c r="I14" i="12"/>
  <c r="I86" i="12"/>
  <c r="I109" i="12"/>
  <c r="I143" i="12"/>
  <c r="I208" i="12"/>
  <c r="I319" i="12"/>
  <c r="I516" i="12"/>
  <c r="I787" i="12"/>
  <c r="I40" i="12"/>
  <c r="I87" i="12"/>
  <c r="I114" i="12"/>
  <c r="I175" i="12"/>
  <c r="I241" i="12"/>
  <c r="I326" i="12"/>
  <c r="I441" i="12"/>
  <c r="I666" i="12"/>
  <c r="I992" i="12"/>
  <c r="I426" i="12"/>
  <c r="I625" i="12"/>
  <c r="I764" i="12"/>
  <c r="I52" i="12"/>
  <c r="I170" i="12"/>
  <c r="I201" i="12"/>
  <c r="I232" i="12"/>
  <c r="I364" i="12"/>
  <c r="I429" i="12"/>
  <c r="I936" i="12"/>
  <c r="I34" i="12"/>
  <c r="I81" i="12"/>
  <c r="I234" i="12"/>
  <c r="I315" i="12"/>
  <c r="I13" i="12"/>
  <c r="I84" i="12"/>
  <c r="I272" i="12"/>
  <c r="I365" i="12"/>
  <c r="I644" i="12"/>
  <c r="I36" i="12"/>
  <c r="I205" i="12"/>
  <c r="I645" i="12"/>
  <c r="I18" i="12"/>
  <c r="I63" i="12"/>
  <c r="I90" i="12"/>
  <c r="I115" i="12"/>
  <c r="I180" i="12"/>
  <c r="I242" i="12"/>
  <c r="I332" i="12"/>
  <c r="I386" i="12"/>
  <c r="I449" i="12"/>
  <c r="I671" i="12"/>
  <c r="I41" i="12"/>
  <c r="I119" i="12"/>
  <c r="I181" i="12"/>
  <c r="I212" i="12"/>
  <c r="I280" i="12"/>
  <c r="I398" i="12"/>
  <c r="I554" i="12"/>
  <c r="I1014" i="12"/>
  <c r="H68" i="12"/>
  <c r="H115" i="12"/>
  <c r="H196" i="12"/>
  <c r="H224" i="12"/>
  <c r="H250" i="12"/>
  <c r="H281" i="12"/>
  <c r="H374" i="12"/>
  <c r="H605" i="12"/>
  <c r="H977" i="12"/>
  <c r="H146" i="12"/>
  <c r="H197" i="12"/>
  <c r="H225" i="12"/>
  <c r="H282" i="12"/>
  <c r="H332" i="12"/>
  <c r="H705" i="12"/>
  <c r="H850" i="12"/>
  <c r="H991" i="12"/>
  <c r="H97" i="12"/>
  <c r="H127" i="12"/>
  <c r="H154" i="12"/>
  <c r="H176" i="12"/>
  <c r="H232" i="12"/>
  <c r="H259" i="12"/>
  <c r="H387" i="12"/>
  <c r="H516" i="12"/>
  <c r="H734" i="12"/>
  <c r="H884" i="12"/>
  <c r="H1021" i="12"/>
  <c r="H76" i="12"/>
  <c r="H180" i="12"/>
  <c r="H264" i="12"/>
  <c r="H290" i="12"/>
  <c r="H341" i="12"/>
  <c r="H388" i="12"/>
  <c r="H642" i="12"/>
  <c r="H754" i="12"/>
  <c r="H889" i="12"/>
  <c r="H1045" i="12"/>
  <c r="H13" i="12"/>
  <c r="H54" i="12"/>
  <c r="H155" i="12"/>
  <c r="H210" i="12"/>
  <c r="H234" i="12"/>
  <c r="H342" i="12"/>
  <c r="H398" i="12"/>
  <c r="H449" i="12"/>
  <c r="H517" i="12"/>
  <c r="H763" i="12"/>
  <c r="H1050" i="12"/>
  <c r="H80" i="12"/>
  <c r="H101" i="12"/>
  <c r="H129" i="12"/>
  <c r="H906" i="12"/>
  <c r="G480" i="12"/>
  <c r="G161" i="12"/>
  <c r="G809" i="12"/>
  <c r="G92" i="12"/>
  <c r="G93" i="12"/>
  <c r="G644" i="12"/>
  <c r="G806" i="12"/>
  <c r="G110" i="12"/>
  <c r="G51" i="12"/>
  <c r="G217" i="12"/>
  <c r="G441" i="12"/>
  <c r="G347" i="12"/>
  <c r="G953" i="12"/>
  <c r="G75" i="12"/>
  <c r="G529" i="12"/>
  <c r="G362" i="12"/>
  <c r="G327" i="12"/>
  <c r="G332" i="12"/>
  <c r="G25" i="12"/>
  <c r="G195" i="12"/>
  <c r="G120" i="12"/>
  <c r="G18" i="12"/>
  <c r="G150" i="12"/>
  <c r="G549" i="12"/>
  <c r="G422" i="12"/>
  <c r="G59" i="12"/>
  <c r="G767" i="12"/>
  <c r="G42" i="12"/>
  <c r="G129" i="12"/>
  <c r="G581" i="12"/>
  <c r="G908" i="12"/>
  <c r="G717" i="12"/>
  <c r="G264" i="12"/>
  <c r="F217" i="12"/>
  <c r="F974" i="12"/>
  <c r="F18" i="12"/>
  <c r="F195" i="12"/>
  <c r="F300" i="12"/>
  <c r="F606" i="12"/>
  <c r="F767" i="12"/>
  <c r="F480" i="12"/>
  <c r="F327" i="12"/>
  <c r="F958" i="12"/>
  <c r="F582" i="12"/>
  <c r="F347" i="12"/>
  <c r="F441" i="12"/>
  <c r="F264" i="12"/>
  <c r="F549" i="12"/>
  <c r="F93" i="12"/>
  <c r="F343" i="12"/>
  <c r="F129" i="12"/>
  <c r="F686" i="12"/>
  <c r="F288" i="12"/>
  <c r="E480" i="12"/>
  <c r="E68" i="12"/>
  <c r="E1015" i="12"/>
  <c r="E504" i="12"/>
  <c r="E687" i="12"/>
  <c r="E182" i="12"/>
  <c r="E161" i="12"/>
  <c r="D315" i="12"/>
  <c r="D441" i="12"/>
  <c r="D686" i="12"/>
  <c r="D275" i="12"/>
  <c r="D908" i="12"/>
  <c r="D528" i="12"/>
  <c r="F732" i="12"/>
  <c r="E133" i="12"/>
  <c r="D1021" i="12"/>
  <c r="E19" i="12"/>
  <c r="D27" i="12"/>
  <c r="G35" i="12"/>
  <c r="G52" i="12"/>
  <c r="F60" i="12"/>
  <c r="E69" i="12"/>
  <c r="D77" i="12"/>
  <c r="E122" i="12"/>
  <c r="F133" i="12"/>
  <c r="G154" i="12"/>
  <c r="E175" i="12"/>
  <c r="G184" i="12"/>
  <c r="D218" i="12"/>
  <c r="G254" i="12"/>
  <c r="E265" i="12"/>
  <c r="E279" i="12"/>
  <c r="F290" i="12"/>
  <c r="D306" i="12"/>
  <c r="F365" i="12"/>
  <c r="D404" i="12"/>
  <c r="E425" i="12"/>
  <c r="E448" i="12"/>
  <c r="F466" i="12"/>
  <c r="F487" i="12"/>
  <c r="F507" i="12"/>
  <c r="F533" i="12"/>
  <c r="F559" i="12"/>
  <c r="E589" i="12"/>
  <c r="G618" i="12"/>
  <c r="F646" i="12"/>
  <c r="G733" i="12"/>
  <c r="E768" i="12"/>
  <c r="F818" i="12"/>
  <c r="E910" i="12"/>
  <c r="F977" i="12"/>
  <c r="E1021" i="12"/>
  <c r="G19" i="12"/>
  <c r="E27" i="12"/>
  <c r="G60" i="12"/>
  <c r="G69" i="12"/>
  <c r="E77" i="12"/>
  <c r="E86" i="12"/>
  <c r="D123" i="12"/>
  <c r="D164" i="12"/>
  <c r="F175" i="12"/>
  <c r="D196" i="12"/>
  <c r="E218" i="12"/>
  <c r="G241" i="12"/>
  <c r="F265" i="12"/>
  <c r="G279" i="12"/>
  <c r="G290" i="12"/>
  <c r="E306" i="12"/>
  <c r="E317" i="12"/>
  <c r="E333" i="12"/>
  <c r="E350" i="12"/>
  <c r="G365" i="12"/>
  <c r="F387" i="12"/>
  <c r="E426" i="12"/>
  <c r="G466" i="12"/>
  <c r="E488" i="12"/>
  <c r="G507" i="12"/>
  <c r="G533" i="12"/>
  <c r="D657" i="12"/>
  <c r="E691" i="12"/>
  <c r="G818" i="12"/>
  <c r="E911" i="12"/>
  <c r="G1021" i="12"/>
  <c r="D645" i="12"/>
  <c r="F687" i="12"/>
  <c r="E36" i="12"/>
  <c r="G734" i="12"/>
  <c r="D365" i="12"/>
  <c r="D618" i="12"/>
  <c r="D692" i="12"/>
  <c r="D596" i="12"/>
  <c r="E316" i="12"/>
  <c r="E734" i="12"/>
  <c r="F123" i="12"/>
  <c r="D335" i="12"/>
  <c r="F738" i="12"/>
  <c r="D992" i="12"/>
  <c r="F14" i="12"/>
  <c r="F38" i="12"/>
  <c r="F64" i="12"/>
  <c r="D81" i="12"/>
  <c r="F90" i="12"/>
  <c r="D116" i="12"/>
  <c r="G126" i="12"/>
  <c r="E135" i="12"/>
  <c r="G168" i="12"/>
  <c r="F189" i="12"/>
  <c r="D198" i="12"/>
  <c r="D211" i="12"/>
  <c r="F233" i="12"/>
  <c r="D258" i="12"/>
  <c r="F271" i="12"/>
  <c r="E283" i="12"/>
  <c r="D296" i="12"/>
  <c r="F309" i="12"/>
  <c r="G323" i="12"/>
  <c r="F336" i="12"/>
  <c r="D355" i="12"/>
  <c r="D374" i="12"/>
  <c r="F389" i="12"/>
  <c r="F451" i="12"/>
  <c r="D477" i="12"/>
  <c r="D495" i="12"/>
  <c r="E517" i="12"/>
  <c r="F544" i="12"/>
  <c r="E567" i="12"/>
  <c r="E601" i="12"/>
  <c r="D706" i="12"/>
  <c r="D739" i="12"/>
  <c r="G787" i="12"/>
  <c r="D884" i="12"/>
  <c r="E992" i="12"/>
  <c r="D363" i="12"/>
  <c r="E205" i="12"/>
  <c r="D301" i="12"/>
  <c r="E529" i="12"/>
  <c r="D617" i="12"/>
  <c r="D52" i="12"/>
  <c r="E121" i="12"/>
  <c r="F162" i="12"/>
  <c r="F227" i="12"/>
  <c r="D276" i="12"/>
  <c r="D175" i="12"/>
  <c r="E290" i="12"/>
  <c r="E466" i="12"/>
  <c r="E20" i="12"/>
  <c r="E70" i="12"/>
  <c r="D115" i="12"/>
  <c r="D134" i="12"/>
  <c r="G488" i="12"/>
  <c r="D534" i="12"/>
  <c r="D590" i="12"/>
  <c r="F657" i="12"/>
  <c r="F781" i="12"/>
  <c r="G63" i="12"/>
  <c r="D450" i="12"/>
  <c r="D662" i="12"/>
  <c r="G1043" i="12"/>
  <c r="E21" i="12"/>
  <c r="G54" i="12"/>
  <c r="F80" i="12"/>
  <c r="D105" i="12"/>
  <c r="E266" i="12"/>
  <c r="D354" i="12"/>
  <c r="F388" i="12"/>
  <c r="E47" i="12"/>
  <c r="E167" i="12"/>
  <c r="E295" i="12"/>
  <c r="D14" i="12"/>
  <c r="G30" i="12"/>
  <c r="G71" i="12"/>
  <c r="G97" i="12"/>
  <c r="G167" i="12"/>
  <c r="F270" i="12"/>
  <c r="F354" i="12"/>
  <c r="G412" i="12"/>
  <c r="F475" i="12"/>
  <c r="D536" i="12"/>
  <c r="G626" i="12"/>
  <c r="F663" i="12"/>
  <c r="F705" i="12"/>
  <c r="D787" i="12"/>
  <c r="E323" i="12"/>
  <c r="D517" i="12"/>
  <c r="E1050" i="12"/>
  <c r="G14" i="12"/>
  <c r="G64" i="12"/>
  <c r="E81" i="12"/>
  <c r="D98" i="12"/>
  <c r="E108" i="12"/>
  <c r="E116" i="12"/>
  <c r="F135" i="12"/>
  <c r="D148" i="12"/>
  <c r="D156" i="12"/>
  <c r="F177" i="12"/>
  <c r="G189" i="12"/>
  <c r="G201" i="12"/>
  <c r="F211" i="12"/>
  <c r="D223" i="12"/>
  <c r="E234" i="12"/>
  <c r="D247" i="12"/>
  <c r="G271" i="12"/>
  <c r="F283" i="12"/>
  <c r="F296" i="12"/>
  <c r="G309" i="12"/>
  <c r="D325" i="12"/>
  <c r="D341" i="12"/>
  <c r="G355" i="12"/>
  <c r="D392" i="12"/>
  <c r="G451" i="12"/>
  <c r="E477" i="12"/>
  <c r="E546" i="12"/>
  <c r="F567" i="12"/>
  <c r="F601" i="12"/>
  <c r="E634" i="12"/>
  <c r="D707" i="12"/>
  <c r="E741" i="12"/>
  <c r="F884" i="12"/>
  <c r="G992" i="12"/>
  <c r="D140" i="12"/>
  <c r="E76" i="12"/>
  <c r="E380" i="12"/>
  <c r="D506" i="12"/>
  <c r="F43" i="12"/>
  <c r="F111" i="12"/>
  <c r="E251" i="12"/>
  <c r="E855" i="12"/>
  <c r="G85" i="12"/>
  <c r="G205" i="12"/>
  <c r="E862" i="12"/>
  <c r="D80" i="12"/>
  <c r="E123" i="12"/>
  <c r="E164" i="12"/>
  <c r="G208" i="12"/>
  <c r="D255" i="12"/>
  <c r="F306" i="12"/>
  <c r="G351" i="12"/>
  <c r="F426" i="12"/>
  <c r="F508" i="12"/>
  <c r="F619" i="12"/>
  <c r="G821" i="12"/>
  <c r="D30" i="12"/>
  <c r="D155" i="12"/>
  <c r="E490" i="12"/>
  <c r="F824" i="12"/>
  <c r="D47" i="12"/>
  <c r="F115" i="12"/>
  <c r="D281" i="12"/>
  <c r="E981" i="12"/>
  <c r="F21" i="12"/>
  <c r="F71" i="12"/>
  <c r="D124" i="12"/>
  <c r="D188" i="12"/>
  <c r="E281" i="12"/>
  <c r="F366" i="12"/>
  <c r="E705" i="12"/>
  <c r="F981" i="12"/>
  <c r="F47" i="12"/>
  <c r="E88" i="12"/>
  <c r="E146" i="12"/>
  <c r="D219" i="12"/>
  <c r="D322" i="12"/>
  <c r="D430" i="12"/>
  <c r="G566" i="12"/>
  <c r="F825" i="12"/>
  <c r="E14" i="12"/>
  <c r="F219" i="12"/>
  <c r="D336" i="12"/>
  <c r="D544" i="12"/>
  <c r="G90" i="12"/>
  <c r="F374" i="12"/>
  <c r="D48" i="12"/>
  <c r="F81" i="12"/>
  <c r="E98" i="12"/>
  <c r="D109" i="12"/>
  <c r="F116" i="12"/>
  <c r="G135" i="12"/>
  <c r="E148" i="12"/>
  <c r="F156" i="12"/>
  <c r="D190" i="12"/>
  <c r="F223" i="12"/>
  <c r="E247" i="12"/>
  <c r="E259" i="12"/>
  <c r="G283" i="12"/>
  <c r="E297" i="12"/>
  <c r="F325" i="12"/>
  <c r="F341" i="12"/>
  <c r="G374" i="12"/>
  <c r="E392" i="12"/>
  <c r="G435" i="12"/>
  <c r="F477" i="12"/>
  <c r="D496" i="12"/>
  <c r="F546" i="12"/>
  <c r="E605" i="12"/>
  <c r="G672" i="12"/>
  <c r="G707" i="12"/>
  <c r="D754" i="12"/>
  <c r="E791" i="12"/>
  <c r="D842" i="12"/>
  <c r="E1061" i="12"/>
  <c r="D1083" i="12"/>
  <c r="D1072" i="12"/>
  <c r="D1061" i="12"/>
  <c r="D1057" i="12"/>
  <c r="D1046" i="12"/>
  <c r="D1035" i="12"/>
  <c r="D1020" i="12"/>
  <c r="D1009" i="12"/>
  <c r="D998" i="12"/>
  <c r="D983" i="12"/>
  <c r="D972" i="12"/>
  <c r="D961" i="12"/>
  <c r="D957" i="12"/>
  <c r="D946" i="12"/>
  <c r="D935" i="12"/>
  <c r="D920" i="12"/>
  <c r="D909" i="12"/>
  <c r="D898" i="12"/>
  <c r="D883" i="12"/>
  <c r="D872" i="12"/>
  <c r="D861" i="12"/>
  <c r="D857" i="12"/>
  <c r="D846" i="12"/>
  <c r="D835" i="12"/>
  <c r="D820" i="12"/>
  <c r="D809" i="12"/>
  <c r="D799" i="12"/>
  <c r="D789" i="12"/>
  <c r="D994" i="12"/>
  <c r="D894" i="12"/>
  <c r="D1074" i="12"/>
  <c r="D1004" i="12"/>
  <c r="D934" i="12"/>
  <c r="D864" i="12"/>
  <c r="D1090" i="12"/>
  <c r="D1054" i="12"/>
  <c r="D1049" i="12"/>
  <c r="D1008" i="12"/>
  <c r="D991" i="12"/>
  <c r="D982" i="12"/>
  <c r="D965" i="12"/>
  <c r="D956" i="12"/>
  <c r="D939" i="12"/>
  <c r="D930" i="12"/>
  <c r="D917" i="12"/>
  <c r="D904" i="12"/>
  <c r="D848" i="12"/>
  <c r="D826" i="12"/>
  <c r="D801" i="12"/>
  <c r="D763" i="12"/>
  <c r="D1085" i="12"/>
  <c r="D1076" i="12"/>
  <c r="D1058" i="12"/>
  <c r="D1030" i="12"/>
  <c r="D1003" i="12"/>
  <c r="D977" i="12"/>
  <c r="D964" i="12"/>
  <c r="D938" i="12"/>
  <c r="D921" i="12"/>
  <c r="D912" i="12"/>
  <c r="D895" i="12"/>
  <c r="D886" i="12"/>
  <c r="D869" i="12"/>
  <c r="D860" i="12"/>
  <c r="D847" i="12"/>
  <c r="D834" i="12"/>
  <c r="D781" i="12"/>
  <c r="D755" i="12"/>
  <c r="D1034" i="12"/>
  <c r="D1024" i="12"/>
  <c r="D1014" i="12"/>
  <c r="D980" i="12"/>
  <c r="D975" i="12"/>
  <c r="D932" i="12"/>
  <c r="D850" i="12"/>
  <c r="D816" i="12"/>
  <c r="D807" i="12"/>
  <c r="D794" i="12"/>
  <c r="D729" i="12"/>
  <c r="D655" i="12"/>
  <c r="D644" i="12"/>
  <c r="D633" i="12"/>
  <c r="D559" i="12"/>
  <c r="D549" i="12"/>
  <c r="D539" i="12"/>
  <c r="D529" i="12"/>
  <c r="D519" i="12"/>
  <c r="D509" i="12"/>
  <c r="D499" i="12"/>
  <c r="D489" i="12"/>
  <c r="D479" i="12"/>
  <c r="D469" i="12"/>
  <c r="D459" i="12"/>
  <c r="D449" i="12"/>
  <c r="D439" i="12"/>
  <c r="D429" i="12"/>
  <c r="D419" i="12"/>
  <c r="D409" i="12"/>
  <c r="D1044" i="12"/>
  <c r="D1039" i="12"/>
  <c r="D1029" i="12"/>
  <c r="D999" i="12"/>
  <c r="D970" i="12"/>
  <c r="D951" i="12"/>
  <c r="D893" i="12"/>
  <c r="D874" i="12"/>
  <c r="D845" i="12"/>
  <c r="D821" i="12"/>
  <c r="D798" i="12"/>
  <c r="D785" i="12"/>
  <c r="D752" i="12"/>
  <c r="D748" i="12"/>
  <c r="D744" i="12"/>
  <c r="D725" i="12"/>
  <c r="D714" i="12"/>
  <c r="D703" i="12"/>
  <c r="D688" i="12"/>
  <c r="D677" i="12"/>
  <c r="D666" i="12"/>
  <c r="D629" i="12"/>
  <c r="D1089" i="12"/>
  <c r="D1079" i="12"/>
  <c r="D1069" i="12"/>
  <c r="D1059" i="12"/>
  <c r="D1023" i="12"/>
  <c r="D979" i="12"/>
  <c r="D936" i="12"/>
  <c r="D888" i="12"/>
  <c r="D811" i="12"/>
  <c r="D772" i="12"/>
  <c r="D768" i="12"/>
  <c r="D764" i="12"/>
  <c r="D760" i="12"/>
  <c r="D736" i="12"/>
  <c r="D732" i="12"/>
  <c r="D721" i="12"/>
  <c r="D710" i="12"/>
  <c r="D695" i="12"/>
  <c r="D684" i="12"/>
  <c r="D673" i="12"/>
  <c r="D636" i="12"/>
  <c r="D1053" i="12"/>
  <c r="D1048" i="12"/>
  <c r="D1043" i="12"/>
  <c r="D1038" i="12"/>
  <c r="D1033" i="12"/>
  <c r="D1028" i="12"/>
  <c r="D1018" i="12"/>
  <c r="D1013" i="12"/>
  <c r="D993" i="12"/>
  <c r="D974" i="12"/>
  <c r="D945" i="12"/>
  <c r="D926" i="12"/>
  <c r="D902" i="12"/>
  <c r="D863" i="12"/>
  <c r="D1064" i="12"/>
  <c r="D1026" i="12"/>
  <c r="D989" i="12"/>
  <c r="D941" i="12"/>
  <c r="D923" i="12"/>
  <c r="D899" i="12"/>
  <c r="D881" i="12"/>
  <c r="D875" i="12"/>
  <c r="D806" i="12"/>
  <c r="D796" i="12"/>
  <c r="D771" i="12"/>
  <c r="D766" i="12"/>
  <c r="D738" i="12"/>
  <c r="D720" i="12"/>
  <c r="D694" i="12"/>
  <c r="D668" i="12"/>
  <c r="D579" i="12"/>
  <c r="D547" i="12"/>
  <c r="D535" i="12"/>
  <c r="D1032" i="12"/>
  <c r="D1001" i="12"/>
  <c r="D971" i="12"/>
  <c r="D947" i="12"/>
  <c r="D916" i="12"/>
  <c r="D868" i="12"/>
  <c r="D851" i="12"/>
  <c r="D817" i="12"/>
  <c r="D786" i="12"/>
  <c r="D780" i="12"/>
  <c r="D751" i="12"/>
  <c r="D698" i="12"/>
  <c r="D681" i="12"/>
  <c r="D672" i="12"/>
  <c r="D646" i="12"/>
  <c r="D612" i="12"/>
  <c r="D608" i="12"/>
  <c r="D583" i="12"/>
  <c r="D543" i="12"/>
  <c r="D531" i="12"/>
  <c r="D508" i="12"/>
  <c r="D497" i="12"/>
  <c r="D486" i="12"/>
  <c r="D482" i="12"/>
  <c r="D471" i="12"/>
  <c r="D460" i="12"/>
  <c r="D442" i="12"/>
  <c r="D435" i="12"/>
  <c r="D428" i="12"/>
  <c r="D421" i="12"/>
  <c r="D414" i="12"/>
  <c r="D407" i="12"/>
  <c r="D397" i="12"/>
  <c r="D387" i="12"/>
  <c r="D377" i="12"/>
  <c r="D367" i="12"/>
  <c r="D357" i="12"/>
  <c r="D347" i="12"/>
  <c r="D1070" i="12"/>
  <c r="D1063" i="12"/>
  <c r="D1051" i="12"/>
  <c r="D1019" i="12"/>
  <c r="D1012" i="12"/>
  <c r="D910" i="12"/>
  <c r="D880" i="12"/>
  <c r="D862" i="12"/>
  <c r="D856" i="12"/>
  <c r="D833" i="12"/>
  <c r="D828" i="12"/>
  <c r="D795" i="12"/>
  <c r="D775" i="12"/>
  <c r="D728" i="12"/>
  <c r="D711" i="12"/>
  <c r="D676" i="12"/>
  <c r="D659" i="12"/>
  <c r="D628" i="12"/>
  <c r="D595" i="12"/>
  <c r="D591" i="12"/>
  <c r="D587" i="12"/>
  <c r="D562" i="12"/>
  <c r="D558" i="12"/>
  <c r="D523" i="12"/>
  <c r="D515" i="12"/>
  <c r="D504" i="12"/>
  <c r="D493" i="12"/>
  <c r="D478" i="12"/>
  <c r="D467" i="12"/>
  <c r="D456" i="12"/>
  <c r="D400" i="12"/>
  <c r="D390" i="12"/>
  <c r="D380" i="12"/>
  <c r="D370" i="12"/>
  <c r="D1088" i="12"/>
  <c r="D1056" i="12"/>
  <c r="D1037" i="12"/>
  <c r="D1031" i="12"/>
  <c r="D1025" i="12"/>
  <c r="D1000" i="12"/>
  <c r="D976" i="12"/>
  <c r="D952" i="12"/>
  <c r="D928" i="12"/>
  <c r="D897" i="12"/>
  <c r="D873" i="12"/>
  <c r="D844" i="12"/>
  <c r="D838" i="12"/>
  <c r="D827" i="12"/>
  <c r="D790" i="12"/>
  <c r="D784" i="12"/>
  <c r="D765" i="12"/>
  <c r="D746" i="12"/>
  <c r="D689" i="12"/>
  <c r="D667" i="12"/>
  <c r="D658" i="12"/>
  <c r="D641" i="12"/>
  <c r="D1081" i="12"/>
  <c r="D1017" i="12"/>
  <c r="D995" i="12"/>
  <c r="D949" i="12"/>
  <c r="D942" i="12"/>
  <c r="D859" i="12"/>
  <c r="D831" i="12"/>
  <c r="D824" i="12"/>
  <c r="D778" i="12"/>
  <c r="D742" i="12"/>
  <c r="D687" i="12"/>
  <c r="D682" i="12"/>
  <c r="D649" i="12"/>
  <c r="D603" i="12"/>
  <c r="D574" i="12"/>
  <c r="D560" i="12"/>
  <c r="D546" i="12"/>
  <c r="D518" i="12"/>
  <c r="D501" i="12"/>
  <c r="D466" i="12"/>
  <c r="D388" i="12"/>
  <c r="D376" i="12"/>
  <c r="D361" i="12"/>
  <c r="D346" i="12"/>
  <c r="D339" i="12"/>
  <c r="D329" i="12"/>
  <c r="D319" i="12"/>
  <c r="D309" i="12"/>
  <c r="D299" i="12"/>
  <c r="D289" i="12"/>
  <c r="D279" i="12"/>
  <c r="D269" i="12"/>
  <c r="D259" i="12"/>
  <c r="D249" i="12"/>
  <c r="D239" i="12"/>
  <c r="D1002" i="12"/>
  <c r="D919" i="12"/>
  <c r="D896" i="12"/>
  <c r="D852" i="12"/>
  <c r="D837" i="12"/>
  <c r="D830" i="12"/>
  <c r="D803" i="12"/>
  <c r="D759" i="12"/>
  <c r="D665" i="12"/>
  <c r="D660" i="12"/>
  <c r="D654" i="12"/>
  <c r="D632" i="12"/>
  <c r="D613" i="12"/>
  <c r="D584" i="12"/>
  <c r="D569" i="12"/>
  <c r="D555" i="12"/>
  <c r="D541" i="12"/>
  <c r="D532" i="12"/>
  <c r="D505" i="12"/>
  <c r="D470" i="12"/>
  <c r="D453" i="12"/>
  <c r="D384" i="12"/>
  <c r="D372" i="12"/>
  <c r="D1080" i="12"/>
  <c r="D1065" i="12"/>
  <c r="D911" i="12"/>
  <c r="D903" i="12"/>
  <c r="D823" i="12"/>
  <c r="D815" i="12"/>
  <c r="D802" i="12"/>
  <c r="D783" i="12"/>
  <c r="D777" i="12"/>
  <c r="D747" i="12"/>
  <c r="D741" i="12"/>
  <c r="D730" i="12"/>
  <c r="D697" i="12"/>
  <c r="D627" i="12"/>
  <c r="D607" i="12"/>
  <c r="D578" i="12"/>
  <c r="D545" i="12"/>
  <c r="D522" i="12"/>
  <c r="D500" i="12"/>
  <c r="D483" i="12"/>
  <c r="D461" i="12"/>
  <c r="D452" i="12"/>
  <c r="D448" i="12"/>
  <c r="D444" i="12"/>
  <c r="D440" i="12"/>
  <c r="D436" i="12"/>
  <c r="D399" i="12"/>
  <c r="D1087" i="12"/>
  <c r="D1047" i="12"/>
  <c r="D1040" i="12"/>
  <c r="D978" i="12"/>
  <c r="D955" i="12"/>
  <c r="D829" i="12"/>
  <c r="D822" i="12"/>
  <c r="D788" i="12"/>
  <c r="D770" i="12"/>
  <c r="D758" i="12"/>
  <c r="D691" i="12"/>
  <c r="D680" i="12"/>
  <c r="D653" i="12"/>
  <c r="D648" i="12"/>
  <c r="D637" i="12"/>
  <c r="D1078" i="12"/>
  <c r="D981" i="12"/>
  <c r="D933" i="12"/>
  <c r="D906" i="12"/>
  <c r="D774" i="12"/>
  <c r="D656" i="12"/>
  <c r="D616" i="12"/>
  <c r="D610" i="12"/>
  <c r="D570" i="12"/>
  <c r="D564" i="12"/>
  <c r="D526" i="12"/>
  <c r="D490" i="12"/>
  <c r="D474" i="12"/>
  <c r="D454" i="12"/>
  <c r="D425" i="12"/>
  <c r="D420" i="12"/>
  <c r="D401" i="12"/>
  <c r="D373" i="12"/>
  <c r="D364" i="12"/>
  <c r="D323" i="12"/>
  <c r="D308" i="12"/>
  <c r="D297" i="12"/>
  <c r="D286" i="12"/>
  <c r="D282" i="12"/>
  <c r="D271" i="12"/>
  <c r="D260" i="12"/>
  <c r="D245" i="12"/>
  <c r="D234" i="12"/>
  <c r="D227" i="12"/>
  <c r="D217" i="12"/>
  <c r="D207" i="12"/>
  <c r="D197" i="12"/>
  <c r="D187" i="12"/>
  <c r="D177" i="12"/>
  <c r="D167" i="12"/>
  <c r="D157" i="12"/>
  <c r="D147" i="12"/>
  <c r="D137" i="12"/>
  <c r="D127" i="12"/>
  <c r="D117" i="12"/>
  <c r="D107" i="12"/>
  <c r="D990" i="12"/>
  <c r="D924" i="12"/>
  <c r="D867" i="12"/>
  <c r="D858" i="12"/>
  <c r="D841" i="12"/>
  <c r="D832" i="12"/>
  <c r="D805" i="12"/>
  <c r="D767" i="12"/>
  <c r="D737" i="12"/>
  <c r="D702" i="12"/>
  <c r="D696" i="12"/>
  <c r="D675" i="12"/>
  <c r="D622" i="12"/>
  <c r="D598" i="12"/>
  <c r="D581" i="12"/>
  <c r="D553" i="12"/>
  <c r="D542" i="12"/>
  <c r="D537" i="12"/>
  <c r="D464" i="12"/>
  <c r="D434" i="12"/>
  <c r="D396" i="12"/>
  <c r="D382" i="12"/>
  <c r="D351" i="12"/>
  <c r="D342" i="12"/>
  <c r="D338" i="12"/>
  <c r="D1077" i="12"/>
  <c r="D1027" i="12"/>
  <c r="D914" i="12"/>
  <c r="D905" i="12"/>
  <c r="D885" i="12"/>
  <c r="D840" i="12"/>
  <c r="D813" i="12"/>
  <c r="D797" i="12"/>
  <c r="D750" i="12"/>
  <c r="D716" i="12"/>
  <c r="D709" i="12"/>
  <c r="D621" i="12"/>
  <c r="D575" i="12"/>
  <c r="D525" i="12"/>
  <c r="D484" i="12"/>
  <c r="D424" i="12"/>
  <c r="D386" i="12"/>
  <c r="D359" i="12"/>
  <c r="D330" i="12"/>
  <c r="D230" i="12"/>
  <c r="D1036" i="12"/>
  <c r="D1006" i="12"/>
  <c r="D988" i="12"/>
  <c r="D968" i="12"/>
  <c r="D950" i="12"/>
  <c r="D940" i="12"/>
  <c r="D931" i="12"/>
  <c r="D922" i="12"/>
  <c r="D743" i="12"/>
  <c r="D735" i="12"/>
  <c r="D715" i="12"/>
  <c r="D708" i="12"/>
  <c r="D674" i="12"/>
  <c r="D640" i="12"/>
  <c r="D634" i="12"/>
  <c r="D568" i="12"/>
  <c r="D563" i="12"/>
  <c r="D552" i="12"/>
  <c r="D530" i="12"/>
  <c r="D473" i="12"/>
  <c r="D468" i="12"/>
  <c r="D443" i="12"/>
  <c r="D350" i="12"/>
  <c r="D954" i="12"/>
  <c r="D943" i="12"/>
  <c r="D907" i="12"/>
  <c r="D756" i="12"/>
  <c r="D556" i="12"/>
  <c r="D502" i="12"/>
  <c r="D457" i="12"/>
  <c r="D445" i="12"/>
  <c r="D391" i="12"/>
  <c r="D368" i="12"/>
  <c r="D317" i="12"/>
  <c r="D303" i="12"/>
  <c r="D294" i="12"/>
  <c r="D250" i="12"/>
  <c r="D241" i="12"/>
  <c r="D201" i="12"/>
  <c r="D189" i="12"/>
  <c r="D154" i="12"/>
  <c r="D142" i="12"/>
  <c r="D1073" i="12"/>
  <c r="D1050" i="12"/>
  <c r="D1011" i="12"/>
  <c r="D987" i="12"/>
  <c r="D953" i="12"/>
  <c r="D929" i="12"/>
  <c r="D918" i="12"/>
  <c r="D882" i="12"/>
  <c r="D836" i="12"/>
  <c r="D825" i="12"/>
  <c r="D814" i="12"/>
  <c r="D793" i="12"/>
  <c r="D704" i="12"/>
  <c r="D669" i="12"/>
  <c r="D635" i="12"/>
  <c r="D611" i="12"/>
  <c r="D582" i="12"/>
  <c r="D576" i="12"/>
  <c r="D561" i="12"/>
  <c r="D554" i="12"/>
  <c r="D548" i="12"/>
  <c r="D488" i="12"/>
  <c r="D476" i="12"/>
  <c r="D426" i="12"/>
  <c r="D345" i="12"/>
  <c r="D284" i="12"/>
  <c r="D262" i="12"/>
  <c r="D224" i="12"/>
  <c r="D212" i="12"/>
  <c r="D986" i="12"/>
  <c r="D963" i="12"/>
  <c r="D892" i="12"/>
  <c r="D727" i="12"/>
  <c r="D719" i="12"/>
  <c r="D685" i="12"/>
  <c r="D643" i="12"/>
  <c r="D619" i="12"/>
  <c r="D604" i="12"/>
  <c r="D527" i="12"/>
  <c r="D507" i="12"/>
  <c r="D462" i="12"/>
  <c r="D431" i="12"/>
  <c r="D413" i="12"/>
  <c r="D1086" i="12"/>
  <c r="D985" i="12"/>
  <c r="D958" i="12"/>
  <c r="D901" i="12"/>
  <c r="D661" i="12"/>
  <c r="D651" i="12"/>
  <c r="D623" i="12"/>
  <c r="D605" i="12"/>
  <c r="D538" i="12"/>
  <c r="D433" i="12"/>
  <c r="D418" i="12"/>
  <c r="D358" i="12"/>
  <c r="D352" i="12"/>
  <c r="D298" i="12"/>
  <c r="D283" i="12"/>
  <c r="D199" i="12"/>
  <c r="D195" i="12"/>
  <c r="D191" i="12"/>
  <c r="D166" i="12"/>
  <c r="D162" i="12"/>
  <c r="D158" i="12"/>
  <c r="D133" i="12"/>
  <c r="D1071" i="12"/>
  <c r="D1042" i="12"/>
  <c r="D997" i="12"/>
  <c r="D915" i="12"/>
  <c r="D889" i="12"/>
  <c r="D808" i="12"/>
  <c r="D773" i="12"/>
  <c r="D762" i="12"/>
  <c r="D740" i="12"/>
  <c r="D671" i="12"/>
  <c r="D571" i="12"/>
  <c r="D514" i="12"/>
  <c r="D411" i="12"/>
  <c r="D383" i="12"/>
  <c r="D334" i="12"/>
  <c r="D318" i="12"/>
  <c r="D292" i="12"/>
  <c r="D273" i="12"/>
  <c r="D221" i="12"/>
  <c r="D203" i="12"/>
  <c r="D170" i="12"/>
  <c r="D129" i="12"/>
  <c r="D118" i="12"/>
  <c r="D103" i="12"/>
  <c r="D93" i="12"/>
  <c r="D83" i="12"/>
  <c r="D73" i="12"/>
  <c r="D63" i="12"/>
  <c r="D53" i="12"/>
  <c r="D43" i="12"/>
  <c r="D33" i="12"/>
  <c r="D23" i="12"/>
  <c r="D13" i="12"/>
  <c r="D1084" i="12"/>
  <c r="D1055" i="12"/>
  <c r="D969" i="12"/>
  <c r="D944" i="12"/>
  <c r="D731" i="12"/>
  <c r="D700" i="12"/>
  <c r="D650" i="12"/>
  <c r="D602" i="12"/>
  <c r="D586" i="12"/>
  <c r="D670" i="12"/>
  <c r="D498" i="12"/>
  <c r="D417" i="12"/>
  <c r="D403" i="12"/>
  <c r="D328" i="12"/>
  <c r="D313" i="12"/>
  <c r="D302" i="12"/>
  <c r="D287" i="12"/>
  <c r="D186" i="12"/>
  <c r="D182" i="12"/>
  <c r="D178" i="12"/>
  <c r="D174" i="12"/>
  <c r="D125" i="12"/>
  <c r="D114" i="12"/>
  <c r="D110" i="12"/>
  <c r="D96" i="12"/>
  <c r="D86" i="12"/>
  <c r="D76" i="12"/>
  <c r="D66" i="12"/>
  <c r="D56" i="12"/>
  <c r="D46" i="12"/>
  <c r="D36" i="12"/>
  <c r="D26" i="12"/>
  <c r="D16" i="12"/>
  <c r="D1041" i="12"/>
  <c r="D900" i="12"/>
  <c r="D887" i="12"/>
  <c r="D819" i="12"/>
  <c r="D690" i="12"/>
  <c r="D679" i="12"/>
  <c r="D639" i="12"/>
  <c r="D620" i="12"/>
  <c r="D1068" i="12"/>
  <c r="D927" i="12"/>
  <c r="D761" i="12"/>
  <c r="D718" i="12"/>
  <c r="D699" i="12"/>
  <c r="D630" i="12"/>
  <c r="D585" i="12"/>
  <c r="D520" i="12"/>
  <c r="D446" i="12"/>
  <c r="D423" i="12"/>
  <c r="D395" i="12"/>
  <c r="D356" i="12"/>
  <c r="D333" i="12"/>
  <c r="D272" i="12"/>
  <c r="D267" i="12"/>
  <c r="D243" i="12"/>
  <c r="D173" i="12"/>
  <c r="D169" i="12"/>
  <c r="D165" i="12"/>
  <c r="D161" i="12"/>
  <c r="D136" i="12"/>
  <c r="D121" i="12"/>
  <c r="D106" i="12"/>
  <c r="D99" i="12"/>
  <c r="D89" i="12"/>
  <c r="D79" i="12"/>
  <c r="D69" i="12"/>
  <c r="D59" i="12"/>
  <c r="D49" i="12"/>
  <c r="D39" i="12"/>
  <c r="D29" i="12"/>
  <c r="D19" i="12"/>
  <c r="D1082" i="12"/>
  <c r="D1067" i="12"/>
  <c r="D1010" i="12"/>
  <c r="D996" i="12"/>
  <c r="D913" i="12"/>
  <c r="D1062" i="12"/>
  <c r="D879" i="12"/>
  <c r="D791" i="12"/>
  <c r="D745" i="12"/>
  <c r="D734" i="12"/>
  <c r="D1060" i="12"/>
  <c r="D1007" i="12"/>
  <c r="D878" i="12"/>
  <c r="D818" i="12"/>
  <c r="D779" i="12"/>
  <c r="D625" i="12"/>
  <c r="D589" i="12"/>
  <c r="D533" i="12"/>
  <c r="D512" i="12"/>
  <c r="D503" i="12"/>
  <c r="D485" i="12"/>
  <c r="D475" i="12"/>
  <c r="D412" i="12"/>
  <c r="D394" i="12"/>
  <c r="D378" i="12"/>
  <c r="D369" i="12"/>
  <c r="D312" i="12"/>
  <c r="D238" i="12"/>
  <c r="D232" i="12"/>
  <c r="D210" i="12"/>
  <c r="D205" i="12"/>
  <c r="D194" i="12"/>
  <c r="D184" i="12"/>
  <c r="D163" i="12"/>
  <c r="D132" i="12"/>
  <c r="D1005" i="12"/>
  <c r="D854" i="12"/>
  <c r="D638" i="12"/>
  <c r="D600" i="12"/>
  <c r="D465" i="12"/>
  <c r="D447" i="12"/>
  <c r="D437" i="12"/>
  <c r="D402" i="12"/>
  <c r="D353" i="12"/>
  <c r="D293" i="12"/>
  <c r="D274" i="12"/>
  <c r="D256" i="12"/>
  <c r="D244" i="12"/>
  <c r="D215" i="12"/>
  <c r="D168" i="12"/>
  <c r="D113" i="12"/>
  <c r="D100" i="12"/>
  <c r="D62" i="12"/>
  <c r="D58" i="12"/>
  <c r="D54" i="12"/>
  <c r="D50" i="12"/>
  <c r="D12" i="12"/>
  <c r="D877" i="12"/>
  <c r="D713" i="12"/>
  <c r="D588" i="12"/>
  <c r="D455" i="12"/>
  <c r="D360" i="12"/>
  <c r="D311" i="12"/>
  <c r="D280" i="12"/>
  <c r="D268" i="12"/>
  <c r="D226" i="12"/>
  <c r="D152" i="12"/>
  <c r="D876" i="12"/>
  <c r="D853" i="12"/>
  <c r="D812" i="12"/>
  <c r="D652" i="12"/>
  <c r="D599" i="12"/>
  <c r="D551" i="12"/>
  <c r="D540" i="12"/>
  <c r="D375" i="12"/>
  <c r="D344" i="12"/>
  <c r="D337" i="12"/>
  <c r="D966" i="12"/>
  <c r="D683" i="12"/>
  <c r="D624" i="12"/>
  <c r="D521" i="12"/>
  <c r="D511" i="12"/>
  <c r="D410" i="12"/>
  <c r="D393" i="12"/>
  <c r="D385" i="12"/>
  <c r="D331" i="12"/>
  <c r="D305" i="12"/>
  <c r="D237" i="12"/>
  <c r="D220" i="12"/>
  <c r="D193" i="12"/>
  <c r="D183" i="12"/>
  <c r="D104" i="12"/>
  <c r="D95" i="12"/>
  <c r="D91" i="12"/>
  <c r="D87" i="12"/>
  <c r="D45" i="12"/>
  <c r="D41" i="12"/>
  <c r="D37" i="12"/>
  <c r="D1052" i="12"/>
  <c r="D962" i="12"/>
  <c r="D871" i="12"/>
  <c r="D792" i="12"/>
  <c r="D712" i="12"/>
  <c r="D609" i="12"/>
  <c r="D573" i="12"/>
  <c r="D550" i="12"/>
  <c r="D492" i="12"/>
  <c r="D481" i="12"/>
  <c r="D427" i="12"/>
  <c r="D324" i="12"/>
  <c r="D291" i="12"/>
  <c r="D231" i="12"/>
  <c r="D209" i="12"/>
  <c r="D172" i="12"/>
  <c r="D122" i="12"/>
  <c r="D108" i="12"/>
  <c r="D82" i="12"/>
  <c r="D78" i="12"/>
  <c r="D74" i="12"/>
  <c r="D70" i="12"/>
  <c r="D32" i="12"/>
  <c r="D28" i="12"/>
  <c r="D24" i="12"/>
  <c r="D20" i="12"/>
  <c r="D984" i="12"/>
  <c r="D937" i="12"/>
  <c r="D776" i="12"/>
  <c r="D726" i="12"/>
  <c r="D664" i="12"/>
  <c r="D597" i="12"/>
  <c r="D705" i="12"/>
  <c r="D678" i="12"/>
  <c r="D580" i="12"/>
  <c r="D472" i="12"/>
  <c r="D422" i="12"/>
  <c r="D408" i="12"/>
  <c r="D295" i="12"/>
  <c r="D263" i="12"/>
  <c r="D216" i="12"/>
  <c r="D153" i="12"/>
  <c r="D139" i="12"/>
  <c r="D68" i="12"/>
  <c r="D18" i="12"/>
  <c r="D348" i="12"/>
  <c r="D1075" i="12"/>
  <c r="D866" i="12"/>
  <c r="D839" i="12"/>
  <c r="D804" i="12"/>
  <c r="D594" i="12"/>
  <c r="D516" i="12"/>
  <c r="D349" i="12"/>
  <c r="D321" i="12"/>
  <c r="D278" i="12"/>
  <c r="D270" i="12"/>
  <c r="D254" i="12"/>
  <c r="D208" i="12"/>
  <c r="D180" i="12"/>
  <c r="D90" i="12"/>
  <c r="D40" i="12"/>
  <c r="D959" i="12"/>
  <c r="D865" i="12"/>
  <c r="D753" i="12"/>
  <c r="D724" i="12"/>
  <c r="D615" i="12"/>
  <c r="D593" i="12"/>
  <c r="D577" i="12"/>
  <c r="D557" i="12"/>
  <c r="D513" i="12"/>
  <c r="D285" i="12"/>
  <c r="D261" i="12"/>
  <c r="D145" i="12"/>
  <c r="D101" i="12"/>
  <c r="D51" i="12"/>
  <c r="D973" i="12"/>
  <c r="D371" i="12"/>
  <c r="D340" i="12"/>
  <c r="D277" i="12"/>
  <c r="D253" i="12"/>
  <c r="D246" i="12"/>
  <c r="D229" i="12"/>
  <c r="D159" i="12"/>
  <c r="D131" i="12"/>
  <c r="D967" i="12"/>
  <c r="D749" i="12"/>
  <c r="D723" i="12"/>
  <c r="D701" i="12"/>
  <c r="D614" i="12"/>
  <c r="D592" i="12"/>
  <c r="D572" i="12"/>
  <c r="D458" i="12"/>
  <c r="D432" i="12"/>
  <c r="D406" i="12"/>
  <c r="D252" i="12"/>
  <c r="D236" i="12"/>
  <c r="D222" i="12"/>
  <c r="D214" i="12"/>
  <c r="D200" i="12"/>
  <c r="D119" i="12"/>
  <c r="D112" i="12"/>
  <c r="D84" i="12"/>
  <c r="D61" i="12"/>
  <c r="D34" i="12"/>
  <c r="D11" i="12"/>
  <c r="D17" i="12"/>
  <c r="D1066" i="12"/>
  <c r="D960" i="12"/>
  <c r="D891" i="12"/>
  <c r="D631" i="12"/>
  <c r="D510" i="12"/>
  <c r="D381" i="12"/>
  <c r="D310" i="12"/>
  <c r="D192" i="12"/>
  <c r="D151" i="12"/>
  <c r="D138" i="12"/>
  <c r="D72" i="12"/>
  <c r="D22" i="12"/>
  <c r="D1022" i="12"/>
  <c r="D925" i="12"/>
  <c r="D890" i="12"/>
  <c r="D800" i="12"/>
  <c r="D722" i="12"/>
  <c r="D647" i="12"/>
  <c r="D320" i="12"/>
  <c r="D228" i="12"/>
  <c r="D206" i="12"/>
  <c r="D185" i="12"/>
  <c r="D179" i="12"/>
  <c r="D144" i="12"/>
  <c r="D130" i="12"/>
  <c r="D94" i="12"/>
  <c r="D67" i="12"/>
  <c r="D44" i="12"/>
  <c r="D769" i="12"/>
  <c r="E111" i="12"/>
  <c r="F1090" i="12"/>
  <c r="F1079" i="12"/>
  <c r="F1068" i="12"/>
  <c r="F1053" i="12"/>
  <c r="F1042" i="12"/>
  <c r="F1031" i="12"/>
  <c r="F1016" i="12"/>
  <c r="F1005" i="12"/>
  <c r="F994" i="12"/>
  <c r="F990" i="12"/>
  <c r="F979" i="12"/>
  <c r="F968" i="12"/>
  <c r="F953" i="12"/>
  <c r="F942" i="12"/>
  <c r="F931" i="12"/>
  <c r="F916" i="12"/>
  <c r="F905" i="12"/>
  <c r="F894" i="12"/>
  <c r="F890" i="12"/>
  <c r="F879" i="12"/>
  <c r="F868" i="12"/>
  <c r="F853" i="12"/>
  <c r="F842" i="12"/>
  <c r="F831" i="12"/>
  <c r="F816" i="12"/>
  <c r="F802" i="12"/>
  <c r="F792" i="12"/>
  <c r="F782" i="12"/>
  <c r="F1027" i="12"/>
  <c r="F927" i="12"/>
  <c r="F827" i="12"/>
  <c r="F777" i="12"/>
  <c r="F770" i="12"/>
  <c r="F763" i="12"/>
  <c r="F756" i="12"/>
  <c r="F1073" i="12"/>
  <c r="F1069" i="12"/>
  <c r="F1065" i="12"/>
  <c r="F1061" i="12"/>
  <c r="F1040" i="12"/>
  <c r="F1036" i="12"/>
  <c r="F1032" i="12"/>
  <c r="F1028" i="12"/>
  <c r="F1024" i="12"/>
  <c r="F1067" i="12"/>
  <c r="F1017" i="12"/>
  <c r="F999" i="12"/>
  <c r="F973" i="12"/>
  <c r="F908" i="12"/>
  <c r="F891" i="12"/>
  <c r="F882" i="12"/>
  <c r="F865" i="12"/>
  <c r="F856" i="12"/>
  <c r="F843" i="12"/>
  <c r="F793" i="12"/>
  <c r="F785" i="12"/>
  <c r="F759" i="12"/>
  <c r="F748" i="12"/>
  <c r="F741" i="12"/>
  <c r="F734" i="12"/>
  <c r="F727" i="12"/>
  <c r="F720" i="12"/>
  <c r="F713" i="12"/>
  <c r="F706" i="12"/>
  <c r="F699" i="12"/>
  <c r="F692" i="12"/>
  <c r="F1089" i="12"/>
  <c r="F1080" i="12"/>
  <c r="F1071" i="12"/>
  <c r="F1062" i="12"/>
  <c r="F1048" i="12"/>
  <c r="F1039" i="12"/>
  <c r="F1021" i="12"/>
  <c r="F1007" i="12"/>
  <c r="F951" i="12"/>
  <c r="F929" i="12"/>
  <c r="F903" i="12"/>
  <c r="F838" i="12"/>
  <c r="F821" i="12"/>
  <c r="F812" i="12"/>
  <c r="F804" i="12"/>
  <c r="F751" i="12"/>
  <c r="F744" i="12"/>
  <c r="F737" i="12"/>
  <c r="F1044" i="12"/>
  <c r="F1004" i="12"/>
  <c r="F989" i="12"/>
  <c r="F941" i="12"/>
  <c r="F922" i="12"/>
  <c r="F912" i="12"/>
  <c r="F898" i="12"/>
  <c r="F874" i="12"/>
  <c r="F869" i="12"/>
  <c r="F864" i="12"/>
  <c r="F859" i="12"/>
  <c r="F840" i="12"/>
  <c r="F752" i="12"/>
  <c r="F740" i="12"/>
  <c r="F651" i="12"/>
  <c r="F640" i="12"/>
  <c r="F629" i="12"/>
  <c r="F625" i="12"/>
  <c r="F618" i="12"/>
  <c r="F611" i="12"/>
  <c r="F604" i="12"/>
  <c r="F597" i="12"/>
  <c r="F590" i="12"/>
  <c r="F583" i="12"/>
  <c r="F576" i="12"/>
  <c r="F569" i="12"/>
  <c r="F562" i="12"/>
  <c r="F552" i="12"/>
  <c r="F542" i="12"/>
  <c r="F532" i="12"/>
  <c r="F522" i="12"/>
  <c r="F512" i="12"/>
  <c r="F502" i="12"/>
  <c r="F492" i="12"/>
  <c r="F482" i="12"/>
  <c r="F472" i="12"/>
  <c r="F462" i="12"/>
  <c r="F452" i="12"/>
  <c r="F442" i="12"/>
  <c r="F432" i="12"/>
  <c r="F422" i="12"/>
  <c r="F412" i="12"/>
  <c r="F1064" i="12"/>
  <c r="F1059" i="12"/>
  <c r="F1049" i="12"/>
  <c r="F1023" i="12"/>
  <c r="F960" i="12"/>
  <c r="F936" i="12"/>
  <c r="F917" i="12"/>
  <c r="F907" i="12"/>
  <c r="F888" i="12"/>
  <c r="F830" i="12"/>
  <c r="F811" i="12"/>
  <c r="F768" i="12"/>
  <c r="F764" i="12"/>
  <c r="F760" i="12"/>
  <c r="F736" i="12"/>
  <c r="F721" i="12"/>
  <c r="F710" i="12"/>
  <c r="F695" i="12"/>
  <c r="F684" i="12"/>
  <c r="F673" i="12"/>
  <c r="F662" i="12"/>
  <c r="F1084" i="12"/>
  <c r="F1074" i="12"/>
  <c r="F1054" i="12"/>
  <c r="F1043" i="12"/>
  <c r="F1038" i="12"/>
  <c r="F1033" i="12"/>
  <c r="F1018" i="12"/>
  <c r="F1013" i="12"/>
  <c r="F1008" i="12"/>
  <c r="F993" i="12"/>
  <c r="F984" i="12"/>
  <c r="F945" i="12"/>
  <c r="F926" i="12"/>
  <c r="F902" i="12"/>
  <c r="F897" i="12"/>
  <c r="F878" i="12"/>
  <c r="F873" i="12"/>
  <c r="F863" i="12"/>
  <c r="F854" i="12"/>
  <c r="F820" i="12"/>
  <c r="F806" i="12"/>
  <c r="F784" i="12"/>
  <c r="F728" i="12"/>
  <c r="F717" i="12"/>
  <c r="F691" i="12"/>
  <c r="F680" i="12"/>
  <c r="F669" i="12"/>
  <c r="F632" i="12"/>
  <c r="F621" i="12"/>
  <c r="F614" i="12"/>
  <c r="F607" i="12"/>
  <c r="F600" i="12"/>
  <c r="F593" i="12"/>
  <c r="F586" i="12"/>
  <c r="F579" i="12"/>
  <c r="F572" i="12"/>
  <c r="F1063" i="12"/>
  <c r="F969" i="12"/>
  <c r="F964" i="12"/>
  <c r="F959" i="12"/>
  <c r="F911" i="12"/>
  <c r="F971" i="12"/>
  <c r="F965" i="12"/>
  <c r="F947" i="12"/>
  <c r="F886" i="12"/>
  <c r="F817" i="12"/>
  <c r="F780" i="12"/>
  <c r="F761" i="12"/>
  <c r="F733" i="12"/>
  <c r="F724" i="12"/>
  <c r="F707" i="12"/>
  <c r="F672" i="12"/>
  <c r="F624" i="12"/>
  <c r="F620" i="12"/>
  <c r="F616" i="12"/>
  <c r="F612" i="12"/>
  <c r="F539" i="12"/>
  <c r="F527" i="12"/>
  <c r="F449" i="12"/>
  <c r="F1070" i="12"/>
  <c r="F1057" i="12"/>
  <c r="F1051" i="12"/>
  <c r="F1045" i="12"/>
  <c r="F1019" i="12"/>
  <c r="F995" i="12"/>
  <c r="F940" i="12"/>
  <c r="F910" i="12"/>
  <c r="F892" i="12"/>
  <c r="F880" i="12"/>
  <c r="F862" i="12"/>
  <c r="F845" i="12"/>
  <c r="F839" i="12"/>
  <c r="F833" i="12"/>
  <c r="F828" i="12"/>
  <c r="F795" i="12"/>
  <c r="F775" i="12"/>
  <c r="F742" i="12"/>
  <c r="F711" i="12"/>
  <c r="F702" i="12"/>
  <c r="F685" i="12"/>
  <c r="F676" i="12"/>
  <c r="F659" i="12"/>
  <c r="F650" i="12"/>
  <c r="F633" i="12"/>
  <c r="F628" i="12"/>
  <c r="F595" i="12"/>
  <c r="F591" i="12"/>
  <c r="F587" i="12"/>
  <c r="F558" i="12"/>
  <c r="F523" i="12"/>
  <c r="F515" i="12"/>
  <c r="F504" i="12"/>
  <c r="F493" i="12"/>
  <c r="F478" i="12"/>
  <c r="F467" i="12"/>
  <c r="F456" i="12"/>
  <c r="F400" i="12"/>
  <c r="F390" i="12"/>
  <c r="F380" i="12"/>
  <c r="F370" i="12"/>
  <c r="F360" i="12"/>
  <c r="F350" i="12"/>
  <c r="F1088" i="12"/>
  <c r="F1082" i="12"/>
  <c r="F1056" i="12"/>
  <c r="F1025" i="12"/>
  <c r="F1000" i="12"/>
  <c r="F976" i="12"/>
  <c r="F970" i="12"/>
  <c r="F952" i="12"/>
  <c r="F946" i="12"/>
  <c r="F928" i="12"/>
  <c r="F904" i="12"/>
  <c r="F867" i="12"/>
  <c r="F850" i="12"/>
  <c r="F790" i="12"/>
  <c r="F765" i="12"/>
  <c r="F755" i="12"/>
  <c r="F746" i="12"/>
  <c r="F689" i="12"/>
  <c r="F667" i="12"/>
  <c r="F641" i="12"/>
  <c r="F578" i="12"/>
  <c r="F574" i="12"/>
  <c r="F570" i="12"/>
  <c r="F566" i="12"/>
  <c r="F550" i="12"/>
  <c r="F538" i="12"/>
  <c r="F511" i="12"/>
  <c r="F500" i="12"/>
  <c r="F489" i="12"/>
  <c r="F485" i="12"/>
  <c r="F474" i="12"/>
  <c r="F463" i="12"/>
  <c r="F403" i="12"/>
  <c r="F393" i="12"/>
  <c r="F383" i="12"/>
  <c r="F373" i="12"/>
  <c r="F1075" i="12"/>
  <c r="F1050" i="12"/>
  <c r="F1011" i="12"/>
  <c r="F921" i="12"/>
  <c r="F885" i="12"/>
  <c r="F855" i="12"/>
  <c r="F849" i="12"/>
  <c r="F815" i="12"/>
  <c r="F779" i="12"/>
  <c r="F750" i="12"/>
  <c r="F723" i="12"/>
  <c r="F697" i="12"/>
  <c r="F671" i="12"/>
  <c r="F972" i="12"/>
  <c r="F934" i="12"/>
  <c r="F889" i="12"/>
  <c r="F866" i="12"/>
  <c r="F852" i="12"/>
  <c r="F837" i="12"/>
  <c r="F809" i="12"/>
  <c r="F803" i="12"/>
  <c r="F714" i="12"/>
  <c r="F654" i="12"/>
  <c r="F638" i="12"/>
  <c r="F598" i="12"/>
  <c r="F564" i="12"/>
  <c r="F555" i="12"/>
  <c r="F496" i="12"/>
  <c r="F479" i="12"/>
  <c r="F457" i="12"/>
  <c r="F428" i="12"/>
  <c r="F368" i="12"/>
  <c r="F357" i="12"/>
  <c r="F353" i="12"/>
  <c r="F342" i="12"/>
  <c r="F332" i="12"/>
  <c r="F322" i="12"/>
  <c r="F312" i="12"/>
  <c r="F302" i="12"/>
  <c r="F292" i="12"/>
  <c r="F282" i="12"/>
  <c r="F272" i="12"/>
  <c r="F262" i="12"/>
  <c r="F252" i="12"/>
  <c r="F242" i="12"/>
  <c r="F1041" i="12"/>
  <c r="F986" i="12"/>
  <c r="F963" i="12"/>
  <c r="F933" i="12"/>
  <c r="F844" i="12"/>
  <c r="F823" i="12"/>
  <c r="F783" i="12"/>
  <c r="F747" i="12"/>
  <c r="F730" i="12"/>
  <c r="F725" i="12"/>
  <c r="F719" i="12"/>
  <c r="F643" i="12"/>
  <c r="F627" i="12"/>
  <c r="F608" i="12"/>
  <c r="F483" i="12"/>
  <c r="F461" i="12"/>
  <c r="F448" i="12"/>
  <c r="F444" i="12"/>
  <c r="F440" i="12"/>
  <c r="F436" i="12"/>
  <c r="F399" i="12"/>
  <c r="F1072" i="12"/>
  <c r="F1009" i="12"/>
  <c r="F1001" i="12"/>
  <c r="F978" i="12"/>
  <c r="F925" i="12"/>
  <c r="F872" i="12"/>
  <c r="F851" i="12"/>
  <c r="F829" i="12"/>
  <c r="F808" i="12"/>
  <c r="F758" i="12"/>
  <c r="F703" i="12"/>
  <c r="F681" i="12"/>
  <c r="F653" i="12"/>
  <c r="F648" i="12"/>
  <c r="F622" i="12"/>
  <c r="F568" i="12"/>
  <c r="F554" i="12"/>
  <c r="F536" i="12"/>
  <c r="F513" i="12"/>
  <c r="F491" i="12"/>
  <c r="F427" i="12"/>
  <c r="F423" i="12"/>
  <c r="F419" i="12"/>
  <c r="F391" i="12"/>
  <c r="F379" i="12"/>
  <c r="F1055" i="12"/>
  <c r="F1015" i="12"/>
  <c r="F992" i="12"/>
  <c r="F985" i="12"/>
  <c r="F962" i="12"/>
  <c r="F918" i="12"/>
  <c r="F836" i="12"/>
  <c r="F776" i="12"/>
  <c r="F718" i="12"/>
  <c r="F664" i="12"/>
  <c r="F658" i="12"/>
  <c r="F631" i="12"/>
  <c r="F924" i="12"/>
  <c r="F858" i="12"/>
  <c r="F805" i="12"/>
  <c r="F789" i="12"/>
  <c r="F675" i="12"/>
  <c r="F531" i="12"/>
  <c r="F510" i="12"/>
  <c r="F505" i="12"/>
  <c r="F439" i="12"/>
  <c r="F405" i="12"/>
  <c r="F355" i="12"/>
  <c r="F334" i="12"/>
  <c r="F319" i="12"/>
  <c r="F315" i="12"/>
  <c r="F304" i="12"/>
  <c r="F293" i="12"/>
  <c r="F278" i="12"/>
  <c r="F267" i="12"/>
  <c r="F256" i="12"/>
  <c r="F241" i="12"/>
  <c r="F220" i="12"/>
  <c r="F210" i="12"/>
  <c r="F200" i="12"/>
  <c r="F190" i="12"/>
  <c r="F180" i="12"/>
  <c r="F170" i="12"/>
  <c r="F160" i="12"/>
  <c r="F150" i="12"/>
  <c r="F140" i="12"/>
  <c r="F130" i="12"/>
  <c r="F120" i="12"/>
  <c r="F110" i="12"/>
  <c r="F1087" i="12"/>
  <c r="F1047" i="12"/>
  <c r="F1037" i="12"/>
  <c r="F998" i="12"/>
  <c r="F943" i="12"/>
  <c r="F895" i="12"/>
  <c r="F822" i="12"/>
  <c r="F788" i="12"/>
  <c r="F716" i="12"/>
  <c r="F709" i="12"/>
  <c r="F592" i="12"/>
  <c r="F575" i="12"/>
  <c r="F484" i="12"/>
  <c r="F386" i="12"/>
  <c r="F359" i="12"/>
  <c r="F330" i="12"/>
  <c r="F230" i="12"/>
  <c r="F1086" i="12"/>
  <c r="F997" i="12"/>
  <c r="F961" i="12"/>
  <c r="F857" i="12"/>
  <c r="F766" i="12"/>
  <c r="F743" i="12"/>
  <c r="F729" i="12"/>
  <c r="F722" i="12"/>
  <c r="F688" i="12"/>
  <c r="F682" i="12"/>
  <c r="F674" i="12"/>
  <c r="F655" i="12"/>
  <c r="F647" i="12"/>
  <c r="F634" i="12"/>
  <c r="F603" i="12"/>
  <c r="F563" i="12"/>
  <c r="F547" i="12"/>
  <c r="F530" i="12"/>
  <c r="F473" i="12"/>
  <c r="F468" i="12"/>
  <c r="F443" i="12"/>
  <c r="F438" i="12"/>
  <c r="F414" i="12"/>
  <c r="F409" i="12"/>
  <c r="F395" i="12"/>
  <c r="F377" i="12"/>
  <c r="F1066" i="12"/>
  <c r="F1046" i="12"/>
  <c r="F913" i="12"/>
  <c r="F847" i="12"/>
  <c r="F787" i="12"/>
  <c r="F757" i="12"/>
  <c r="F602" i="12"/>
  <c r="F585" i="12"/>
  <c r="F580" i="12"/>
  <c r="F488" i="12"/>
  <c r="F433" i="12"/>
  <c r="F381" i="12"/>
  <c r="F367" i="12"/>
  <c r="F345" i="12"/>
  <c r="F337" i="12"/>
  <c r="F1012" i="12"/>
  <c r="F966" i="12"/>
  <c r="F883" i="12"/>
  <c r="F860" i="12"/>
  <c r="F848" i="12"/>
  <c r="F826" i="12"/>
  <c r="F712" i="12"/>
  <c r="F670" i="12"/>
  <c r="F661" i="12"/>
  <c r="F605" i="12"/>
  <c r="F534" i="12"/>
  <c r="F528" i="12"/>
  <c r="F521" i="12"/>
  <c r="F495" i="12"/>
  <c r="F470" i="12"/>
  <c r="F408" i="12"/>
  <c r="F402" i="12"/>
  <c r="F397" i="12"/>
  <c r="F362" i="12"/>
  <c r="F346" i="12"/>
  <c r="F326" i="12"/>
  <c r="F321" i="12"/>
  <c r="F298" i="12"/>
  <c r="F289" i="12"/>
  <c r="F280" i="12"/>
  <c r="F258" i="12"/>
  <c r="F228" i="12"/>
  <c r="F216" i="12"/>
  <c r="F181" i="12"/>
  <c r="F173" i="12"/>
  <c r="F169" i="12"/>
  <c r="F134" i="12"/>
  <c r="F1060" i="12"/>
  <c r="F1022" i="12"/>
  <c r="F975" i="12"/>
  <c r="F893" i="12"/>
  <c r="F870" i="12"/>
  <c r="F774" i="12"/>
  <c r="F660" i="12"/>
  <c r="F626" i="12"/>
  <c r="F596" i="12"/>
  <c r="F540" i="12"/>
  <c r="F481" i="12"/>
  <c r="F469" i="12"/>
  <c r="F450" i="12"/>
  <c r="F431" i="12"/>
  <c r="F396" i="12"/>
  <c r="F351" i="12"/>
  <c r="F335" i="12"/>
  <c r="F275" i="12"/>
  <c r="F240" i="12"/>
  <c r="F204" i="12"/>
  <c r="F1035" i="12"/>
  <c r="F881" i="12"/>
  <c r="F835" i="12"/>
  <c r="F813" i="12"/>
  <c r="F773" i="12"/>
  <c r="F754" i="12"/>
  <c r="F745" i="12"/>
  <c r="F701" i="12"/>
  <c r="F668" i="12"/>
  <c r="F589" i="12"/>
  <c r="F520" i="12"/>
  <c r="F501" i="12"/>
  <c r="F494" i="12"/>
  <c r="F455" i="12"/>
  <c r="F437" i="12"/>
  <c r="F407" i="12"/>
  <c r="F1029" i="12"/>
  <c r="F915" i="12"/>
  <c r="F875" i="12"/>
  <c r="F834" i="12"/>
  <c r="F798" i="12"/>
  <c r="F762" i="12"/>
  <c r="F731" i="12"/>
  <c r="F700" i="12"/>
  <c r="F545" i="12"/>
  <c r="F514" i="12"/>
  <c r="F454" i="12"/>
  <c r="F411" i="12"/>
  <c r="F404" i="12"/>
  <c r="F364" i="12"/>
  <c r="F318" i="12"/>
  <c r="F268" i="12"/>
  <c r="F239" i="12"/>
  <c r="F225" i="12"/>
  <c r="F203" i="12"/>
  <c r="F149" i="12"/>
  <c r="F145" i="12"/>
  <c r="F141" i="12"/>
  <c r="F137" i="12"/>
  <c r="F1085" i="12"/>
  <c r="F1014" i="12"/>
  <c r="F944" i="12"/>
  <c r="F797" i="12"/>
  <c r="F786" i="12"/>
  <c r="F613" i="12"/>
  <c r="F561" i="12"/>
  <c r="F498" i="12"/>
  <c r="F425" i="12"/>
  <c r="F376" i="12"/>
  <c r="F363" i="12"/>
  <c r="F328" i="12"/>
  <c r="F313" i="12"/>
  <c r="F308" i="12"/>
  <c r="F287" i="12"/>
  <c r="F263" i="12"/>
  <c r="F248" i="12"/>
  <c r="F234" i="12"/>
  <c r="F186" i="12"/>
  <c r="F182" i="12"/>
  <c r="F178" i="12"/>
  <c r="F174" i="12"/>
  <c r="F153" i="12"/>
  <c r="F125" i="12"/>
  <c r="F114" i="12"/>
  <c r="F96" i="12"/>
  <c r="F86" i="12"/>
  <c r="F76" i="12"/>
  <c r="F66" i="12"/>
  <c r="F56" i="12"/>
  <c r="F46" i="12"/>
  <c r="F36" i="12"/>
  <c r="F26" i="12"/>
  <c r="F16" i="12"/>
  <c r="F957" i="12"/>
  <c r="F900" i="12"/>
  <c r="F861" i="12"/>
  <c r="F846" i="12"/>
  <c r="F819" i="12"/>
  <c r="F796" i="12"/>
  <c r="F772" i="12"/>
  <c r="F690" i="12"/>
  <c r="F679" i="12"/>
  <c r="F639" i="12"/>
  <c r="F553" i="12"/>
  <c r="F983" i="12"/>
  <c r="F956" i="12"/>
  <c r="F914" i="12"/>
  <c r="F887" i="12"/>
  <c r="F630" i="12"/>
  <c r="F529" i="12"/>
  <c r="F453" i="12"/>
  <c r="F446" i="12"/>
  <c r="F424" i="12"/>
  <c r="F410" i="12"/>
  <c r="F339" i="12"/>
  <c r="F333" i="12"/>
  <c r="F323" i="12"/>
  <c r="F307" i="12"/>
  <c r="F297" i="12"/>
  <c r="F243" i="12"/>
  <c r="F207" i="12"/>
  <c r="F165" i="12"/>
  <c r="F161" i="12"/>
  <c r="F157" i="12"/>
  <c r="F136" i="12"/>
  <c r="F121" i="12"/>
  <c r="F106" i="12"/>
  <c r="F99" i="12"/>
  <c r="F89" i="12"/>
  <c r="F79" i="12"/>
  <c r="F69" i="12"/>
  <c r="F59" i="12"/>
  <c r="F49" i="12"/>
  <c r="F39" i="12"/>
  <c r="F29" i="12"/>
  <c r="F19" i="12"/>
  <c r="F1083" i="12"/>
  <c r="F1026" i="12"/>
  <c r="F1010" i="12"/>
  <c r="F955" i="12"/>
  <c r="F807" i="12"/>
  <c r="F794" i="12"/>
  <c r="F771" i="12"/>
  <c r="F739" i="12"/>
  <c r="F708" i="12"/>
  <c r="F649" i="12"/>
  <c r="F594" i="12"/>
  <c r="F577" i="12"/>
  <c r="F982" i="12"/>
  <c r="F939" i="12"/>
  <c r="F871" i="12"/>
  <c r="F832" i="12"/>
  <c r="F749" i="12"/>
  <c r="F610" i="12"/>
  <c r="F560" i="12"/>
  <c r="F382" i="12"/>
  <c r="F317" i="12"/>
  <c r="F291" i="12"/>
  <c r="F281" i="12"/>
  <c r="F257" i="12"/>
  <c r="F224" i="12"/>
  <c r="F215" i="12"/>
  <c r="F202" i="12"/>
  <c r="F128" i="12"/>
  <c r="F117" i="12"/>
  <c r="F113" i="12"/>
  <c r="F102" i="12"/>
  <c r="F92" i="12"/>
  <c r="F82" i="12"/>
  <c r="F72" i="12"/>
  <c r="F62" i="12"/>
  <c r="F52" i="12"/>
  <c r="F42" i="12"/>
  <c r="F32" i="12"/>
  <c r="F22" i="12"/>
  <c r="F12" i="12"/>
  <c r="F1052" i="12"/>
  <c r="F967" i="12"/>
  <c r="F954" i="12"/>
  <c r="F938" i="12"/>
  <c r="F1077" i="12"/>
  <c r="F948" i="12"/>
  <c r="F920" i="12"/>
  <c r="F800" i="12"/>
  <c r="F778" i="12"/>
  <c r="F694" i="12"/>
  <c r="F991" i="12"/>
  <c r="F899" i="12"/>
  <c r="F543" i="12"/>
  <c r="F465" i="12"/>
  <c r="F429" i="12"/>
  <c r="F421" i="12"/>
  <c r="F338" i="12"/>
  <c r="F274" i="12"/>
  <c r="F226" i="12"/>
  <c r="F199" i="12"/>
  <c r="F158" i="12"/>
  <c r="F152" i="12"/>
  <c r="F1081" i="12"/>
  <c r="F1034" i="12"/>
  <c r="F1006" i="12"/>
  <c r="F877" i="12"/>
  <c r="F698" i="12"/>
  <c r="F683" i="12"/>
  <c r="F588" i="12"/>
  <c r="F311" i="12"/>
  <c r="F305" i="12"/>
  <c r="F299" i="12"/>
  <c r="F286" i="12"/>
  <c r="F250" i="12"/>
  <c r="F221" i="12"/>
  <c r="F142" i="12"/>
  <c r="F127" i="12"/>
  <c r="F118" i="12"/>
  <c r="F104" i="12"/>
  <c r="F95" i="12"/>
  <c r="F91" i="12"/>
  <c r="F87" i="12"/>
  <c r="F83" i="12"/>
  <c r="F45" i="12"/>
  <c r="F41" i="12"/>
  <c r="F37" i="12"/>
  <c r="F33" i="12"/>
  <c r="F988" i="12"/>
  <c r="F666" i="12"/>
  <c r="F637" i="12"/>
  <c r="F551" i="12"/>
  <c r="F541" i="12"/>
  <c r="F420" i="12"/>
  <c r="F385" i="12"/>
  <c r="F331" i="12"/>
  <c r="F261" i="12"/>
  <c r="F255" i="12"/>
  <c r="F237" i="12"/>
  <c r="F193" i="12"/>
  <c r="F188" i="12"/>
  <c r="F183" i="12"/>
  <c r="F147" i="12"/>
  <c r="F919" i="12"/>
  <c r="F896" i="12"/>
  <c r="F726" i="12"/>
  <c r="F665" i="12"/>
  <c r="F609" i="12"/>
  <c r="F445" i="12"/>
  <c r="F418" i="12"/>
  <c r="F1058" i="12"/>
  <c r="F1030" i="12"/>
  <c r="F987" i="12"/>
  <c r="F876" i="12"/>
  <c r="F814" i="12"/>
  <c r="F652" i="12"/>
  <c r="F636" i="12"/>
  <c r="F599" i="12"/>
  <c r="F573" i="12"/>
  <c r="F401" i="12"/>
  <c r="F375" i="12"/>
  <c r="F344" i="12"/>
  <c r="F324" i="12"/>
  <c r="F285" i="12"/>
  <c r="F231" i="12"/>
  <c r="F209" i="12"/>
  <c r="F198" i="12"/>
  <c r="F172" i="12"/>
  <c r="F122" i="12"/>
  <c r="F108" i="12"/>
  <c r="F78" i="12"/>
  <c r="F74" i="12"/>
  <c r="F70" i="12"/>
  <c r="F28" i="12"/>
  <c r="F24" i="12"/>
  <c r="F20" i="12"/>
  <c r="F519" i="12"/>
  <c r="F1078" i="12"/>
  <c r="F937" i="12"/>
  <c r="F696" i="12"/>
  <c r="F635" i="12"/>
  <c r="F464" i="12"/>
  <c r="F384" i="12"/>
  <c r="F310" i="12"/>
  <c r="F279" i="12"/>
  <c r="F273" i="12"/>
  <c r="F266" i="12"/>
  <c r="F249" i="12"/>
  <c r="F214" i="12"/>
  <c r="F167" i="12"/>
  <c r="F146" i="12"/>
  <c r="F126" i="12"/>
  <c r="F112" i="12"/>
  <c r="F103" i="12"/>
  <c r="F65" i="12"/>
  <c r="F61" i="12"/>
  <c r="F57" i="12"/>
  <c r="F53" i="12"/>
  <c r="F15" i="12"/>
  <c r="F11" i="12"/>
  <c r="F1076" i="12"/>
  <c r="F810" i="12"/>
  <c r="F678" i="12"/>
  <c r="F623" i="12"/>
  <c r="F841" i="12"/>
  <c r="F434" i="12"/>
  <c r="F349" i="12"/>
  <c r="F254" i="12"/>
  <c r="F208" i="12"/>
  <c r="F201" i="12"/>
  <c r="F187" i="12"/>
  <c r="F166" i="12"/>
  <c r="F101" i="12"/>
  <c r="F51" i="12"/>
  <c r="F392" i="12"/>
  <c r="F753" i="12"/>
  <c r="F615" i="12"/>
  <c r="F557" i="12"/>
  <c r="F526" i="12"/>
  <c r="F499" i="12"/>
  <c r="F459" i="12"/>
  <c r="F447" i="12"/>
  <c r="F371" i="12"/>
  <c r="F303" i="12"/>
  <c r="F246" i="12"/>
  <c r="F238" i="12"/>
  <c r="F194" i="12"/>
  <c r="F159" i="12"/>
  <c r="F132" i="12"/>
  <c r="F107" i="12"/>
  <c r="F73" i="12"/>
  <c r="F23" i="12"/>
  <c r="F1002" i="12"/>
  <c r="F935" i="12"/>
  <c r="F901" i="12"/>
  <c r="F704" i="12"/>
  <c r="F677" i="12"/>
  <c r="F406" i="12"/>
  <c r="F361" i="12"/>
  <c r="F340" i="12"/>
  <c r="F277" i="12"/>
  <c r="F253" i="12"/>
  <c r="F229" i="12"/>
  <c r="F222" i="12"/>
  <c r="F131" i="12"/>
  <c r="F119" i="12"/>
  <c r="F84" i="12"/>
  <c r="F34" i="12"/>
  <c r="F932" i="12"/>
  <c r="F656" i="12"/>
  <c r="F525" i="12"/>
  <c r="F486" i="12"/>
  <c r="F458" i="12"/>
  <c r="F329" i="12"/>
  <c r="F236" i="12"/>
  <c r="F192" i="12"/>
  <c r="F151" i="12"/>
  <c r="F801" i="12"/>
  <c r="F471" i="12"/>
  <c r="F417" i="12"/>
  <c r="F394" i="12"/>
  <c r="F320" i="12"/>
  <c r="F294" i="12"/>
  <c r="F284" i="12"/>
  <c r="F245" i="12"/>
  <c r="F206" i="12"/>
  <c r="F179" i="12"/>
  <c r="F144" i="12"/>
  <c r="F138" i="12"/>
  <c r="F94" i="12"/>
  <c r="F67" i="12"/>
  <c r="F44" i="12"/>
  <c r="F17" i="12"/>
  <c r="F693" i="12"/>
  <c r="F369" i="12"/>
  <c r="F996" i="12"/>
  <c r="F930" i="12"/>
  <c r="F769" i="12"/>
  <c r="F497" i="12"/>
  <c r="F358" i="12"/>
  <c r="F348" i="12"/>
  <c r="F301" i="12"/>
  <c r="F269" i="12"/>
  <c r="F260" i="12"/>
  <c r="F185" i="12"/>
  <c r="F124" i="12"/>
  <c r="F55" i="12"/>
  <c r="F537" i="12"/>
  <c r="F556" i="12"/>
  <c r="F524" i="12"/>
  <c r="F509" i="12"/>
  <c r="F430" i="12"/>
  <c r="F276" i="12"/>
  <c r="F244" i="12"/>
  <c r="F235" i="12"/>
  <c r="F213" i="12"/>
  <c r="F171" i="12"/>
  <c r="F100" i="12"/>
  <c r="F77" i="12"/>
  <c r="F50" i="12"/>
  <c r="F27" i="12"/>
  <c r="F416" i="12"/>
  <c r="E102" i="12"/>
  <c r="D304" i="12"/>
  <c r="E909" i="12"/>
  <c r="G304" i="12"/>
  <c r="D733" i="12"/>
  <c r="F63" i="12"/>
  <c r="G175" i="12"/>
  <c r="D21" i="12"/>
  <c r="D71" i="12"/>
  <c r="E115" i="12"/>
  <c r="G187" i="12"/>
  <c r="G306" i="12"/>
  <c r="E408" i="12"/>
  <c r="F565" i="12"/>
  <c r="D782" i="12"/>
  <c r="D1045" i="12"/>
  <c r="F30" i="12"/>
  <c r="G80" i="12"/>
  <c r="F97" i="12"/>
  <c r="E105" i="12"/>
  <c r="D176" i="12"/>
  <c r="F197" i="12"/>
  <c r="E308" i="12"/>
  <c r="G388" i="12"/>
  <c r="G596" i="12"/>
  <c r="D663" i="12"/>
  <c r="F735" i="12"/>
  <c r="D64" i="12"/>
  <c r="G155" i="12"/>
  <c r="E257" i="12"/>
  <c r="D451" i="12"/>
  <c r="E1046" i="12"/>
  <c r="D55" i="12"/>
  <c r="F88" i="12"/>
  <c r="E126" i="12"/>
  <c r="G434" i="12"/>
  <c r="D494" i="12"/>
  <c r="G738" i="12"/>
  <c r="D31" i="12"/>
  <c r="E495" i="12"/>
  <c r="G40" i="12"/>
  <c r="E24" i="12"/>
  <c r="F31" i="12"/>
  <c r="E48" i="12"/>
  <c r="G57" i="12"/>
  <c r="E74" i="12"/>
  <c r="G81" i="12"/>
  <c r="F98" i="12"/>
  <c r="E109" i="12"/>
  <c r="G116" i="12"/>
  <c r="D128" i="12"/>
  <c r="F148" i="12"/>
  <c r="E169" i="12"/>
  <c r="F212" i="12"/>
  <c r="F247" i="12"/>
  <c r="F259" i="12"/>
  <c r="G272" i="12"/>
  <c r="G297" i="12"/>
  <c r="D314" i="12"/>
  <c r="D326" i="12"/>
  <c r="D398" i="12"/>
  <c r="D415" i="12"/>
  <c r="D438" i="12"/>
  <c r="G477" i="12"/>
  <c r="E500" i="12"/>
  <c r="E518" i="12"/>
  <c r="E547" i="12"/>
  <c r="E580" i="12"/>
  <c r="D642" i="12"/>
  <c r="F715" i="12"/>
  <c r="F791" i="12"/>
  <c r="G842" i="12"/>
  <c r="F1003" i="12"/>
  <c r="G1061" i="12"/>
  <c r="D1016" i="12"/>
  <c r="E1084" i="12"/>
  <c r="E1074" i="12"/>
  <c r="E1064" i="12"/>
  <c r="E1054" i="12"/>
  <c r="E1044" i="12"/>
  <c r="E1034" i="12"/>
  <c r="E1024" i="12"/>
  <c r="E1014" i="12"/>
  <c r="E1004" i="12"/>
  <c r="E994" i="12"/>
  <c r="E984" i="12"/>
  <c r="E974" i="12"/>
  <c r="E964" i="12"/>
  <c r="E954" i="12"/>
  <c r="E944" i="12"/>
  <c r="E934" i="12"/>
  <c r="E924" i="12"/>
  <c r="E914" i="12"/>
  <c r="E904" i="12"/>
  <c r="E894" i="12"/>
  <c r="E884" i="12"/>
  <c r="E874" i="12"/>
  <c r="E864" i="12"/>
  <c r="E854" i="12"/>
  <c r="E844" i="12"/>
  <c r="E834" i="12"/>
  <c r="E824" i="12"/>
  <c r="E814" i="12"/>
  <c r="E1087" i="12"/>
  <c r="E1077" i="12"/>
  <c r="E1067" i="12"/>
  <c r="E1057" i="12"/>
  <c r="E1047" i="12"/>
  <c r="E1037" i="12"/>
  <c r="E1027" i="12"/>
  <c r="E1017" i="12"/>
  <c r="E1007" i="12"/>
  <c r="E997" i="12"/>
  <c r="E987" i="12"/>
  <c r="E977" i="12"/>
  <c r="E967" i="12"/>
  <c r="E957" i="12"/>
  <c r="E947" i="12"/>
  <c r="E937" i="12"/>
  <c r="E927" i="12"/>
  <c r="E917" i="12"/>
  <c r="E907" i="12"/>
  <c r="E897" i="12"/>
  <c r="E887" i="12"/>
  <c r="E877" i="12"/>
  <c r="E867" i="12"/>
  <c r="E857" i="12"/>
  <c r="E847" i="12"/>
  <c r="E837" i="12"/>
  <c r="E827" i="12"/>
  <c r="E817" i="12"/>
  <c r="E1090" i="12"/>
  <c r="E1079" i="12"/>
  <c r="E1068" i="12"/>
  <c r="E1053" i="12"/>
  <c r="E1042" i="12"/>
  <c r="E1031" i="12"/>
  <c r="E1016" i="12"/>
  <c r="E1005" i="12"/>
  <c r="E990" i="12"/>
  <c r="E979" i="12"/>
  <c r="E968" i="12"/>
  <c r="E953" i="12"/>
  <c r="E942" i="12"/>
  <c r="E931" i="12"/>
  <c r="E916" i="12"/>
  <c r="E905" i="12"/>
  <c r="E890" i="12"/>
  <c r="E879" i="12"/>
  <c r="E868" i="12"/>
  <c r="E853" i="12"/>
  <c r="E842" i="12"/>
  <c r="E831" i="12"/>
  <c r="E816" i="12"/>
  <c r="E802" i="12"/>
  <c r="E792" i="12"/>
  <c r="E782" i="12"/>
  <c r="E772" i="12"/>
  <c r="E762" i="12"/>
  <c r="E752" i="12"/>
  <c r="E742" i="12"/>
  <c r="E732" i="12"/>
  <c r="E722" i="12"/>
  <c r="E712" i="12"/>
  <c r="E702" i="12"/>
  <c r="E692" i="12"/>
  <c r="E682" i="12"/>
  <c r="E672" i="12"/>
  <c r="E662" i="12"/>
  <c r="E652" i="12"/>
  <c r="E642" i="12"/>
  <c r="E632" i="12"/>
  <c r="E622" i="12"/>
  <c r="E612" i="12"/>
  <c r="E602" i="12"/>
  <c r="E592" i="12"/>
  <c r="E582" i="12"/>
  <c r="E572" i="12"/>
  <c r="E1086" i="12"/>
  <c r="E1082" i="12"/>
  <c r="E1078" i="12"/>
  <c r="E1049" i="12"/>
  <c r="E1045" i="12"/>
  <c r="E1041" i="12"/>
  <c r="E1012" i="12"/>
  <c r="E1008" i="12"/>
  <c r="E975" i="12"/>
  <c r="E971" i="12"/>
  <c r="E938" i="12"/>
  <c r="E901" i="12"/>
  <c r="E803" i="12"/>
  <c r="E788" i="12"/>
  <c r="E1081" i="12"/>
  <c r="E1072" i="12"/>
  <c r="E1026" i="12"/>
  <c r="E995" i="12"/>
  <c r="E986" i="12"/>
  <c r="E969" i="12"/>
  <c r="E960" i="12"/>
  <c r="E943" i="12"/>
  <c r="E878" i="12"/>
  <c r="E861" i="12"/>
  <c r="E852" i="12"/>
  <c r="E839" i="12"/>
  <c r="E830" i="12"/>
  <c r="E813" i="12"/>
  <c r="E797" i="12"/>
  <c r="E774" i="12"/>
  <c r="E685" i="12"/>
  <c r="E678" i="12"/>
  <c r="E671" i="12"/>
  <c r="E664" i="12"/>
  <c r="E657" i="12"/>
  <c r="E650" i="12"/>
  <c r="E643" i="12"/>
  <c r="E636" i="12"/>
  <c r="E629" i="12"/>
  <c r="E925" i="12"/>
  <c r="E899" i="12"/>
  <c r="E873" i="12"/>
  <c r="E808" i="12"/>
  <c r="E777" i="12"/>
  <c r="E766" i="12"/>
  <c r="E1039" i="12"/>
  <c r="E1029" i="12"/>
  <c r="E1009" i="12"/>
  <c r="E999" i="12"/>
  <c r="E970" i="12"/>
  <c r="E961" i="12"/>
  <c r="E951" i="12"/>
  <c r="E946" i="12"/>
  <c r="E893" i="12"/>
  <c r="E845" i="12"/>
  <c r="E821" i="12"/>
  <c r="E798" i="12"/>
  <c r="E785" i="12"/>
  <c r="E748" i="12"/>
  <c r="E744" i="12"/>
  <c r="E725" i="12"/>
  <c r="E714" i="12"/>
  <c r="E703" i="12"/>
  <c r="E688" i="12"/>
  <c r="E677" i="12"/>
  <c r="E666" i="12"/>
  <c r="E989" i="12"/>
  <c r="E941" i="12"/>
  <c r="E922" i="12"/>
  <c r="E912" i="12"/>
  <c r="E898" i="12"/>
  <c r="E869" i="12"/>
  <c r="E859" i="12"/>
  <c r="E840" i="12"/>
  <c r="E756" i="12"/>
  <c r="E740" i="12"/>
  <c r="E699" i="12"/>
  <c r="E651" i="12"/>
  <c r="E640" i="12"/>
  <c r="E625" i="12"/>
  <c r="E618" i="12"/>
  <c r="E611" i="12"/>
  <c r="E604" i="12"/>
  <c r="E597" i="12"/>
  <c r="E590" i="12"/>
  <c r="E583" i="12"/>
  <c r="E576" i="12"/>
  <c r="E569" i="12"/>
  <c r="E562" i="12"/>
  <c r="E552" i="12"/>
  <c r="E542" i="12"/>
  <c r="E532" i="12"/>
  <c r="E522" i="12"/>
  <c r="E512" i="12"/>
  <c r="E502" i="12"/>
  <c r="E492" i="12"/>
  <c r="E482" i="12"/>
  <c r="E472" i="12"/>
  <c r="E462" i="12"/>
  <c r="E1003" i="12"/>
  <c r="E965" i="12"/>
  <c r="E955" i="12"/>
  <c r="E950" i="12"/>
  <c r="E883" i="12"/>
  <c r="E849" i="12"/>
  <c r="E835" i="12"/>
  <c r="E825" i="12"/>
  <c r="E789" i="12"/>
  <c r="E780" i="12"/>
  <c r="E776" i="12"/>
  <c r="E706" i="12"/>
  <c r="E658" i="12"/>
  <c r="E647" i="12"/>
  <c r="E565" i="12"/>
  <c r="E555" i="12"/>
  <c r="E545" i="12"/>
  <c r="E535" i="12"/>
  <c r="E525" i="12"/>
  <c r="E998" i="12"/>
  <c r="E940" i="12"/>
  <c r="E921" i="12"/>
  <c r="E892" i="12"/>
  <c r="E1089" i="12"/>
  <c r="E1083" i="12"/>
  <c r="E1032" i="12"/>
  <c r="E1001" i="12"/>
  <c r="E935" i="12"/>
  <c r="E851" i="12"/>
  <c r="E786" i="12"/>
  <c r="E751" i="12"/>
  <c r="E729" i="12"/>
  <c r="E698" i="12"/>
  <c r="E681" i="12"/>
  <c r="E655" i="12"/>
  <c r="E646" i="12"/>
  <c r="E608" i="12"/>
  <c r="E543" i="12"/>
  <c r="E531" i="12"/>
  <c r="E508" i="12"/>
  <c r="E497" i="12"/>
  <c r="E486" i="12"/>
  <c r="E471" i="12"/>
  <c r="E460" i="12"/>
  <c r="E442" i="12"/>
  <c r="E435" i="12"/>
  <c r="E428" i="12"/>
  <c r="E421" i="12"/>
  <c r="E414" i="12"/>
  <c r="E407" i="12"/>
  <c r="E397" i="12"/>
  <c r="E387" i="12"/>
  <c r="E377" i="12"/>
  <c r="E367" i="12"/>
  <c r="E357" i="12"/>
  <c r="E347" i="12"/>
  <c r="E1038" i="12"/>
  <c r="E1013" i="12"/>
  <c r="E886" i="12"/>
  <c r="E811" i="12"/>
  <c r="E761" i="12"/>
  <c r="E733" i="12"/>
  <c r="E724" i="12"/>
  <c r="E707" i="12"/>
  <c r="E624" i="12"/>
  <c r="E620" i="12"/>
  <c r="E616" i="12"/>
  <c r="E539" i="12"/>
  <c r="E527" i="12"/>
  <c r="E449" i="12"/>
  <c r="E1076" i="12"/>
  <c r="E1006" i="12"/>
  <c r="E988" i="12"/>
  <c r="E982" i="12"/>
  <c r="E958" i="12"/>
  <c r="E822" i="12"/>
  <c r="E810" i="12"/>
  <c r="E805" i="12"/>
  <c r="E800" i="12"/>
  <c r="E770" i="12"/>
  <c r="E737" i="12"/>
  <c r="E715" i="12"/>
  <c r="E680" i="12"/>
  <c r="E663" i="12"/>
  <c r="E654" i="12"/>
  <c r="E637" i="12"/>
  <c r="E607" i="12"/>
  <c r="E603" i="12"/>
  <c r="E599" i="12"/>
  <c r="E554" i="12"/>
  <c r="E519" i="12"/>
  <c r="E452" i="12"/>
  <c r="E445" i="12"/>
  <c r="E438" i="12"/>
  <c r="E431" i="12"/>
  <c r="E424" i="12"/>
  <c r="E417" i="12"/>
  <c r="E410" i="12"/>
  <c r="E1043" i="12"/>
  <c r="E1018" i="12"/>
  <c r="E993" i="12"/>
  <c r="E963" i="12"/>
  <c r="E945" i="12"/>
  <c r="E933" i="12"/>
  <c r="E915" i="12"/>
  <c r="E760" i="12"/>
  <c r="E719" i="12"/>
  <c r="E693" i="12"/>
  <c r="E684" i="12"/>
  <c r="E645" i="12"/>
  <c r="E1002" i="12"/>
  <c r="E919" i="12"/>
  <c r="E896" i="12"/>
  <c r="E759" i="12"/>
  <c r="E676" i="12"/>
  <c r="E665" i="12"/>
  <c r="E660" i="12"/>
  <c r="E633" i="12"/>
  <c r="E613" i="12"/>
  <c r="E584" i="12"/>
  <c r="E579" i="12"/>
  <c r="E541" i="12"/>
  <c r="E505" i="12"/>
  <c r="E470" i="12"/>
  <c r="E453" i="12"/>
  <c r="E384" i="12"/>
  <c r="E372" i="12"/>
  <c r="E1088" i="12"/>
  <c r="E1056" i="12"/>
  <c r="E1048" i="12"/>
  <c r="E1033" i="12"/>
  <c r="E1025" i="12"/>
  <c r="E972" i="12"/>
  <c r="E926" i="12"/>
  <c r="E889" i="12"/>
  <c r="E866" i="12"/>
  <c r="E809" i="12"/>
  <c r="E790" i="12"/>
  <c r="E765" i="12"/>
  <c r="E638" i="12"/>
  <c r="E598" i="12"/>
  <c r="E593" i="12"/>
  <c r="E564" i="12"/>
  <c r="E550" i="12"/>
  <c r="E496" i="12"/>
  <c r="E479" i="12"/>
  <c r="E474" i="12"/>
  <c r="E457" i="12"/>
  <c r="E432" i="12"/>
  <c r="E403" i="12"/>
  <c r="E368" i="12"/>
  <c r="E353" i="12"/>
  <c r="E342" i="12"/>
  <c r="E332" i="12"/>
  <c r="E322" i="12"/>
  <c r="E312" i="12"/>
  <c r="E302" i="12"/>
  <c r="E292" i="12"/>
  <c r="E282" i="12"/>
  <c r="E272" i="12"/>
  <c r="E262" i="12"/>
  <c r="E252" i="12"/>
  <c r="E242" i="12"/>
  <c r="E232" i="12"/>
  <c r="E956" i="12"/>
  <c r="E881" i="12"/>
  <c r="E858" i="12"/>
  <c r="E843" i="12"/>
  <c r="E796" i="12"/>
  <c r="E771" i="12"/>
  <c r="E753" i="12"/>
  <c r="E735" i="12"/>
  <c r="E713" i="12"/>
  <c r="E708" i="12"/>
  <c r="E675" i="12"/>
  <c r="E670" i="12"/>
  <c r="E617" i="12"/>
  <c r="E588" i="12"/>
  <c r="E509" i="12"/>
  <c r="E487" i="12"/>
  <c r="E478" i="12"/>
  <c r="E465" i="12"/>
  <c r="E415" i="12"/>
  <c r="E411" i="12"/>
  <c r="E395" i="12"/>
  <c r="E383" i="12"/>
  <c r="E364" i="12"/>
  <c r="E360" i="12"/>
  <c r="E349" i="12"/>
  <c r="E335" i="12"/>
  <c r="E1000" i="12"/>
  <c r="E948" i="12"/>
  <c r="E902" i="12"/>
  <c r="E895" i="12"/>
  <c r="E850" i="12"/>
  <c r="E746" i="12"/>
  <c r="E686" i="12"/>
  <c r="E1059" i="12"/>
  <c r="E1019" i="12"/>
  <c r="E841" i="12"/>
  <c r="E832" i="12"/>
  <c r="E823" i="12"/>
  <c r="E767" i="12"/>
  <c r="E730" i="12"/>
  <c r="E696" i="12"/>
  <c r="E581" i="12"/>
  <c r="E558" i="12"/>
  <c r="E553" i="12"/>
  <c r="E537" i="12"/>
  <c r="E515" i="12"/>
  <c r="E469" i="12"/>
  <c r="E464" i="12"/>
  <c r="E434" i="12"/>
  <c r="E396" i="12"/>
  <c r="E382" i="12"/>
  <c r="E351" i="12"/>
  <c r="E338" i="12"/>
  <c r="E1028" i="12"/>
  <c r="E952" i="12"/>
  <c r="E758" i="12"/>
  <c r="E689" i="12"/>
  <c r="E648" i="12"/>
  <c r="E641" i="12"/>
  <c r="E628" i="12"/>
  <c r="E586" i="12"/>
  <c r="E510" i="12"/>
  <c r="E439" i="12"/>
  <c r="E405" i="12"/>
  <c r="E391" i="12"/>
  <c r="E355" i="12"/>
  <c r="E334" i="12"/>
  <c r="E319" i="12"/>
  <c r="E315" i="12"/>
  <c r="E304" i="12"/>
  <c r="E293" i="12"/>
  <c r="E278" i="12"/>
  <c r="E267" i="12"/>
  <c r="E256" i="12"/>
  <c r="E241" i="12"/>
  <c r="E220" i="12"/>
  <c r="E210" i="12"/>
  <c r="E200" i="12"/>
  <c r="E190" i="12"/>
  <c r="E180" i="12"/>
  <c r="E170" i="12"/>
  <c r="E160" i="12"/>
  <c r="E150" i="12"/>
  <c r="E140" i="12"/>
  <c r="E130" i="12"/>
  <c r="E120" i="12"/>
  <c r="E110" i="12"/>
  <c r="E1058" i="12"/>
  <c r="E980" i="12"/>
  <c r="E932" i="12"/>
  <c r="E923" i="12"/>
  <c r="E876" i="12"/>
  <c r="E848" i="12"/>
  <c r="E804" i="12"/>
  <c r="E781" i="12"/>
  <c r="E773" i="12"/>
  <c r="E736" i="12"/>
  <c r="E701" i="12"/>
  <c r="E668" i="12"/>
  <c r="E661" i="12"/>
  <c r="E615" i="12"/>
  <c r="E536" i="12"/>
  <c r="E520" i="12"/>
  <c r="E499" i="12"/>
  <c r="E494" i="12"/>
  <c r="E463" i="12"/>
  <c r="E458" i="12"/>
  <c r="E429" i="12"/>
  <c r="E400" i="12"/>
  <c r="E363" i="12"/>
  <c r="E346" i="12"/>
  <c r="E326" i="12"/>
  <c r="E311" i="12"/>
  <c r="E300" i="12"/>
  <c r="E289" i="12"/>
  <c r="E285" i="12"/>
  <c r="E274" i="12"/>
  <c r="E263" i="12"/>
  <c r="E248" i="12"/>
  <c r="E237" i="12"/>
  <c r="E223" i="12"/>
  <c r="E213" i="12"/>
  <c r="E203" i="12"/>
  <c r="E193" i="12"/>
  <c r="E183" i="12"/>
  <c r="E173" i="12"/>
  <c r="E163" i="12"/>
  <c r="E153" i="12"/>
  <c r="E143" i="12"/>
  <c r="E978" i="12"/>
  <c r="E838" i="12"/>
  <c r="E829" i="12"/>
  <c r="E812" i="12"/>
  <c r="E795" i="12"/>
  <c r="E764" i="12"/>
  <c r="E667" i="12"/>
  <c r="E653" i="12"/>
  <c r="E609" i="12"/>
  <c r="E591" i="12"/>
  <c r="E574" i="12"/>
  <c r="E557" i="12"/>
  <c r="E514" i="12"/>
  <c r="E423" i="12"/>
  <c r="E390" i="12"/>
  <c r="E341" i="12"/>
  <c r="E318" i="12"/>
  <c r="E307" i="12"/>
  <c r="E296" i="12"/>
  <c r="E1051" i="12"/>
  <c r="E871" i="12"/>
  <c r="E815" i="12"/>
  <c r="E794" i="12"/>
  <c r="E775" i="12"/>
  <c r="E747" i="12"/>
  <c r="E695" i="12"/>
  <c r="E489" i="12"/>
  <c r="E385" i="12"/>
  <c r="E379" i="12"/>
  <c r="E374" i="12"/>
  <c r="E336" i="12"/>
  <c r="E331" i="12"/>
  <c r="E276" i="12"/>
  <c r="E254" i="12"/>
  <c r="E197" i="12"/>
  <c r="E185" i="12"/>
  <c r="E138" i="12"/>
  <c r="E1085" i="12"/>
  <c r="E939" i="12"/>
  <c r="E906" i="12"/>
  <c r="E738" i="12"/>
  <c r="E727" i="12"/>
  <c r="E720" i="12"/>
  <c r="E694" i="12"/>
  <c r="E644" i="12"/>
  <c r="E619" i="12"/>
  <c r="E507" i="12"/>
  <c r="E444" i="12"/>
  <c r="E420" i="12"/>
  <c r="E413" i="12"/>
  <c r="E373" i="12"/>
  <c r="E356" i="12"/>
  <c r="E340" i="12"/>
  <c r="E325" i="12"/>
  <c r="E288" i="12"/>
  <c r="E271" i="12"/>
  <c r="E236" i="12"/>
  <c r="E208" i="12"/>
  <c r="E1060" i="12"/>
  <c r="E1022" i="12"/>
  <c r="E870" i="12"/>
  <c r="E783" i="12"/>
  <c r="E763" i="12"/>
  <c r="E711" i="12"/>
  <c r="E626" i="12"/>
  <c r="E596" i="12"/>
  <c r="E575" i="12"/>
  <c r="E540" i="12"/>
  <c r="E513" i="12"/>
  <c r="E481" i="12"/>
  <c r="E450" i="12"/>
  <c r="E419" i="12"/>
  <c r="E1071" i="12"/>
  <c r="E930" i="12"/>
  <c r="E820" i="12"/>
  <c r="E721" i="12"/>
  <c r="E595" i="12"/>
  <c r="E578" i="12"/>
  <c r="E571" i="12"/>
  <c r="E461" i="12"/>
  <c r="E440" i="12"/>
  <c r="E370" i="12"/>
  <c r="E345" i="12"/>
  <c r="E303" i="12"/>
  <c r="E273" i="12"/>
  <c r="E249" i="12"/>
  <c r="E221" i="12"/>
  <c r="E212" i="12"/>
  <c r="E129" i="12"/>
  <c r="E118" i="12"/>
  <c r="E107" i="12"/>
  <c r="E103" i="12"/>
  <c r="E93" i="12"/>
  <c r="E83" i="12"/>
  <c r="E73" i="12"/>
  <c r="E63" i="12"/>
  <c r="E53" i="12"/>
  <c r="E43" i="12"/>
  <c r="E33" i="12"/>
  <c r="E23" i="12"/>
  <c r="E13" i="12"/>
  <c r="E1055" i="12"/>
  <c r="E875" i="12"/>
  <c r="E731" i="12"/>
  <c r="E710" i="12"/>
  <c r="E700" i="12"/>
  <c r="E621" i="12"/>
  <c r="E587" i="12"/>
  <c r="E491" i="12"/>
  <c r="E484" i="12"/>
  <c r="E468" i="12"/>
  <c r="E454" i="12"/>
  <c r="E404" i="12"/>
  <c r="E268" i="12"/>
  <c r="E258" i="12"/>
  <c r="E239" i="12"/>
  <c r="E225" i="12"/>
  <c r="E216" i="12"/>
  <c r="E149" i="12"/>
  <c r="E145" i="12"/>
  <c r="E141" i="12"/>
  <c r="E137" i="12"/>
  <c r="E1070" i="12"/>
  <c r="E929" i="12"/>
  <c r="E888" i="12"/>
  <c r="E833" i="12"/>
  <c r="E784" i="12"/>
  <c r="E750" i="12"/>
  <c r="E659" i="12"/>
  <c r="E561" i="12"/>
  <c r="E1069" i="12"/>
  <c r="E1011" i="12"/>
  <c r="E928" i="12"/>
  <c r="E900" i="12"/>
  <c r="E872" i="12"/>
  <c r="E860" i="12"/>
  <c r="E846" i="12"/>
  <c r="E819" i="12"/>
  <c r="E709" i="12"/>
  <c r="E690" i="12"/>
  <c r="E679" i="12"/>
  <c r="E639" i="12"/>
  <c r="E570" i="12"/>
  <c r="E521" i="12"/>
  <c r="E506" i="12"/>
  <c r="E483" i="12"/>
  <c r="E476" i="12"/>
  <c r="E389" i="12"/>
  <c r="E277" i="12"/>
  <c r="E253" i="12"/>
  <c r="E229" i="12"/>
  <c r="E983" i="12"/>
  <c r="E728" i="12"/>
  <c r="E718" i="12"/>
  <c r="E669" i="12"/>
  <c r="E630" i="12"/>
  <c r="E585" i="12"/>
  <c r="E568" i="12"/>
  <c r="E1040" i="12"/>
  <c r="E1023" i="12"/>
  <c r="E1010" i="12"/>
  <c r="E996" i="12"/>
  <c r="E913" i="12"/>
  <c r="E885" i="12"/>
  <c r="E856" i="12"/>
  <c r="E807" i="12"/>
  <c r="E739" i="12"/>
  <c r="E649" i="12"/>
  <c r="E594" i="12"/>
  <c r="E577" i="12"/>
  <c r="E544" i="12"/>
  <c r="E475" i="12"/>
  <c r="E375" i="12"/>
  <c r="E369" i="12"/>
  <c r="E362" i="12"/>
  <c r="E344" i="12"/>
  <c r="E238" i="12"/>
  <c r="E233" i="12"/>
  <c r="E211" i="12"/>
  <c r="E198" i="12"/>
  <c r="E194" i="12"/>
  <c r="E132" i="12"/>
  <c r="E1020" i="12"/>
  <c r="E976" i="12"/>
  <c r="E962" i="12"/>
  <c r="E936" i="12"/>
  <c r="E908" i="12"/>
  <c r="E865" i="12"/>
  <c r="E755" i="12"/>
  <c r="E799" i="12"/>
  <c r="E600" i="12"/>
  <c r="E456" i="12"/>
  <c r="E447" i="12"/>
  <c r="E437" i="12"/>
  <c r="E402" i="12"/>
  <c r="E361" i="12"/>
  <c r="E244" i="12"/>
  <c r="E215" i="12"/>
  <c r="E168" i="12"/>
  <c r="E113" i="12"/>
  <c r="E100" i="12"/>
  <c r="E62" i="12"/>
  <c r="E58" i="12"/>
  <c r="E54" i="12"/>
  <c r="E50" i="12"/>
  <c r="E12" i="12"/>
  <c r="E991" i="12"/>
  <c r="E920" i="12"/>
  <c r="E745" i="12"/>
  <c r="E523" i="12"/>
  <c r="E493" i="12"/>
  <c r="E455" i="12"/>
  <c r="E280" i="12"/>
  <c r="E226" i="12"/>
  <c r="E199" i="12"/>
  <c r="E158" i="12"/>
  <c r="E152" i="12"/>
  <c r="E1030" i="12"/>
  <c r="E1080" i="12"/>
  <c r="E966" i="12"/>
  <c r="E836" i="12"/>
  <c r="E697" i="12"/>
  <c r="E683" i="12"/>
  <c r="E610" i="12"/>
  <c r="E511" i="12"/>
  <c r="E473" i="12"/>
  <c r="E393" i="12"/>
  <c r="E376" i="12"/>
  <c r="E305" i="12"/>
  <c r="E299" i="12"/>
  <c r="E286" i="12"/>
  <c r="E250" i="12"/>
  <c r="E178" i="12"/>
  <c r="E142" i="12"/>
  <c r="E127" i="12"/>
  <c r="E104" i="12"/>
  <c r="E95" i="12"/>
  <c r="E91" i="12"/>
  <c r="E87" i="12"/>
  <c r="E66" i="12"/>
  <c r="E45" i="12"/>
  <c r="E41" i="12"/>
  <c r="E37" i="12"/>
  <c r="E16" i="12"/>
  <c r="E1052" i="12"/>
  <c r="E743" i="12"/>
  <c r="E573" i="12"/>
  <c r="E563" i="12"/>
  <c r="E436" i="12"/>
  <c r="E427" i="12"/>
  <c r="E409" i="12"/>
  <c r="E401" i="12"/>
  <c r="E324" i="12"/>
  <c r="E793" i="12"/>
  <c r="E778" i="12"/>
  <c r="E551" i="12"/>
  <c r="E446" i="12"/>
  <c r="E337" i="12"/>
  <c r="E261" i="12"/>
  <c r="E255" i="12"/>
  <c r="E243" i="12"/>
  <c r="E204" i="12"/>
  <c r="E188" i="12"/>
  <c r="E157" i="12"/>
  <c r="E147" i="12"/>
  <c r="E136" i="12"/>
  <c r="E99" i="12"/>
  <c r="E49" i="12"/>
  <c r="E985" i="12"/>
  <c r="E726" i="12"/>
  <c r="E530" i="12"/>
  <c r="E418" i="12"/>
  <c r="E366" i="12"/>
  <c r="E359" i="12"/>
  <c r="E352" i="12"/>
  <c r="E330" i="12"/>
  <c r="E298" i="12"/>
  <c r="E219" i="12"/>
  <c r="E177" i="12"/>
  <c r="E162" i="12"/>
  <c r="E156" i="12"/>
  <c r="E131" i="12"/>
  <c r="E918" i="12"/>
  <c r="E635" i="12"/>
  <c r="E560" i="12"/>
  <c r="E1075" i="12"/>
  <c r="E903" i="12"/>
  <c r="E806" i="12"/>
  <c r="E516" i="12"/>
  <c r="E321" i="12"/>
  <c r="E287" i="12"/>
  <c r="E270" i="12"/>
  <c r="E230" i="12"/>
  <c r="E174" i="12"/>
  <c r="E114" i="12"/>
  <c r="E96" i="12"/>
  <c r="E90" i="12"/>
  <c r="E46" i="12"/>
  <c r="E40" i="12"/>
  <c r="E524" i="12"/>
  <c r="E430" i="12"/>
  <c r="E779" i="12"/>
  <c r="E201" i="12"/>
  <c r="E187" i="12"/>
  <c r="E166" i="12"/>
  <c r="E101" i="12"/>
  <c r="E79" i="12"/>
  <c r="E51" i="12"/>
  <c r="E29" i="12"/>
  <c r="E443" i="12"/>
  <c r="E826" i="12"/>
  <c r="E973" i="12"/>
  <c r="E526" i="12"/>
  <c r="E498" i="12"/>
  <c r="E459" i="12"/>
  <c r="E371" i="12"/>
  <c r="E313" i="12"/>
  <c r="E246" i="12"/>
  <c r="E186" i="12"/>
  <c r="E172" i="12"/>
  <c r="E159" i="12"/>
  <c r="E125" i="12"/>
  <c r="E78" i="12"/>
  <c r="E56" i="12"/>
  <c r="E28" i="12"/>
  <c r="E1073" i="12"/>
  <c r="E1036" i="12"/>
  <c r="E749" i="12"/>
  <c r="E723" i="12"/>
  <c r="E704" i="12"/>
  <c r="E614" i="12"/>
  <c r="E433" i="12"/>
  <c r="E406" i="12"/>
  <c r="E222" i="12"/>
  <c r="E214" i="12"/>
  <c r="E207" i="12"/>
  <c r="E165" i="12"/>
  <c r="E119" i="12"/>
  <c r="E112" i="12"/>
  <c r="E106" i="12"/>
  <c r="E89" i="12"/>
  <c r="E84" i="12"/>
  <c r="E61" i="12"/>
  <c r="E39" i="12"/>
  <c r="E34" i="12"/>
  <c r="E11" i="12"/>
  <c r="E891" i="12"/>
  <c r="E863" i="12"/>
  <c r="E828" i="12"/>
  <c r="E656" i="12"/>
  <c r="E631" i="12"/>
  <c r="E381" i="12"/>
  <c r="E329" i="12"/>
  <c r="E310" i="12"/>
  <c r="E192" i="12"/>
  <c r="E151" i="12"/>
  <c r="E72" i="12"/>
  <c r="E22" i="12"/>
  <c r="E556" i="12"/>
  <c r="E1035" i="12"/>
  <c r="E801" i="12"/>
  <c r="E674" i="12"/>
  <c r="E538" i="12"/>
  <c r="E485" i="12"/>
  <c r="E394" i="12"/>
  <c r="E339" i="12"/>
  <c r="E328" i="12"/>
  <c r="E320" i="12"/>
  <c r="E294" i="12"/>
  <c r="E284" i="12"/>
  <c r="E245" i="12"/>
  <c r="E228" i="12"/>
  <c r="E206" i="12"/>
  <c r="E179" i="12"/>
  <c r="E144" i="12"/>
  <c r="E94" i="12"/>
  <c r="E67" i="12"/>
  <c r="E44" i="12"/>
  <c r="E17" i="12"/>
  <c r="E673" i="12"/>
  <c r="E1066" i="12"/>
  <c r="E959" i="12"/>
  <c r="E769" i="12"/>
  <c r="E358" i="12"/>
  <c r="E348" i="12"/>
  <c r="E301" i="12"/>
  <c r="E269" i="12"/>
  <c r="E260" i="12"/>
  <c r="E124" i="12"/>
  <c r="E55" i="12"/>
  <c r="D35" i="12"/>
  <c r="E85" i="12"/>
  <c r="E227" i="12"/>
  <c r="D240" i="12"/>
  <c r="D251" i="12"/>
  <c r="D316" i="12"/>
  <c r="E399" i="12"/>
  <c r="D855" i="12"/>
  <c r="D141" i="12"/>
  <c r="F205" i="12"/>
  <c r="D290" i="12"/>
  <c r="D810" i="12"/>
  <c r="F35" i="12"/>
  <c r="F251" i="12"/>
  <c r="G423" i="12"/>
  <c r="F909" i="12"/>
  <c r="F218" i="12"/>
  <c r="F54" i="12"/>
  <c r="D97" i="12"/>
  <c r="E134" i="12"/>
  <c r="F164" i="12"/>
  <c r="G218" i="12"/>
  <c r="D266" i="12"/>
  <c r="E388" i="12"/>
  <c r="E467" i="12"/>
  <c r="E623" i="12"/>
  <c r="G878" i="12"/>
  <c r="E71" i="12"/>
  <c r="G134" i="12"/>
  <c r="G321" i="12"/>
  <c r="G824" i="12"/>
  <c r="D88" i="12"/>
  <c r="F155" i="12"/>
  <c r="G242" i="12"/>
  <c r="D626" i="12"/>
  <c r="E176" i="12"/>
  <c r="F295" i="12"/>
  <c r="E64" i="12"/>
  <c r="D135" i="12"/>
  <c r="F176" i="12"/>
  <c r="D233" i="12"/>
  <c r="G257" i="12"/>
  <c r="E309" i="12"/>
  <c r="G373" i="12"/>
  <c r="E451" i="12"/>
  <c r="D601" i="12"/>
  <c r="E787" i="12"/>
  <c r="F40" i="12"/>
  <c r="F517" i="12"/>
  <c r="E31" i="12"/>
  <c r="D15" i="12"/>
  <c r="D25" i="12"/>
  <c r="G31" i="12"/>
  <c r="F48" i="12"/>
  <c r="F58" i="12"/>
  <c r="D65" i="12"/>
  <c r="D75" i="12"/>
  <c r="G98" i="12"/>
  <c r="F109" i="12"/>
  <c r="E117" i="12"/>
  <c r="E128" i="12"/>
  <c r="E139" i="12"/>
  <c r="D160" i="12"/>
  <c r="D181" i="12"/>
  <c r="E191" i="12"/>
  <c r="D202" i="12"/>
  <c r="E224" i="12"/>
  <c r="D235" i="12"/>
  <c r="G298" i="12"/>
  <c r="E314" i="12"/>
  <c r="F356" i="12"/>
  <c r="E378" i="12"/>
  <c r="E398" i="12"/>
  <c r="F415" i="12"/>
  <c r="E501" i="12"/>
  <c r="F518" i="12"/>
  <c r="E548" i="12"/>
  <c r="G580" i="12"/>
  <c r="F642" i="12"/>
  <c r="E716" i="12"/>
  <c r="G791" i="12"/>
  <c r="D843" i="12"/>
  <c r="E949" i="12"/>
  <c r="E1062" i="12"/>
  <c r="D85" i="12"/>
  <c r="D111" i="12"/>
  <c r="E26" i="12"/>
  <c r="D102" i="12"/>
  <c r="D332" i="12"/>
  <c r="E35" i="12"/>
  <c r="D60" i="12"/>
  <c r="F85" i="12"/>
  <c r="E154" i="12"/>
  <c r="E184" i="12"/>
  <c r="E240" i="12"/>
  <c r="D463" i="12"/>
  <c r="F506" i="12"/>
  <c r="F617" i="12"/>
  <c r="F645" i="12"/>
  <c r="F1020" i="12"/>
  <c r="E60" i="12"/>
  <c r="G111" i="12"/>
  <c r="F163" i="12"/>
  <c r="G227" i="12"/>
  <c r="E386" i="12"/>
  <c r="E559" i="12"/>
  <c r="G53" i="12"/>
  <c r="D143" i="12"/>
  <c r="D405" i="12"/>
  <c r="D565" i="12"/>
  <c r="D870" i="12"/>
  <c r="F196" i="12"/>
  <c r="E534" i="12"/>
  <c r="F980" i="12"/>
  <c r="E30" i="12"/>
  <c r="E97" i="12"/>
  <c r="F232" i="12"/>
  <c r="D307" i="12"/>
  <c r="G408" i="12"/>
  <c r="D566" i="12"/>
  <c r="G924" i="12"/>
  <c r="G115" i="12"/>
  <c r="G210" i="12"/>
  <c r="E354" i="12"/>
  <c r="F535" i="12"/>
  <c r="E880" i="12"/>
  <c r="D38" i="12"/>
  <c r="D126" i="12"/>
  <c r="E38" i="12"/>
  <c r="F168" i="12"/>
  <c r="D389" i="12"/>
  <c r="F476" i="12"/>
  <c r="E627" i="12"/>
  <c r="G841" i="12"/>
  <c r="F413" i="12"/>
  <c r="E15" i="12"/>
  <c r="E25" i="12"/>
  <c r="G48" i="12"/>
  <c r="G58" i="12"/>
  <c r="E65" i="12"/>
  <c r="E75" i="12"/>
  <c r="D92" i="12"/>
  <c r="G109" i="12"/>
  <c r="G128" i="12"/>
  <c r="F139" i="12"/>
  <c r="D149" i="12"/>
  <c r="G160" i="12"/>
  <c r="E181" i="12"/>
  <c r="F191" i="12"/>
  <c r="E202" i="12"/>
  <c r="E235" i="12"/>
  <c r="D248" i="12"/>
  <c r="D264" i="12"/>
  <c r="G273" i="12"/>
  <c r="F314" i="12"/>
  <c r="D327" i="12"/>
  <c r="F378" i="12"/>
  <c r="F398" i="12"/>
  <c r="D416" i="12"/>
  <c r="F460" i="12"/>
  <c r="E503" i="12"/>
  <c r="F548" i="12"/>
  <c r="D606" i="12"/>
  <c r="D757" i="12"/>
  <c r="F799" i="12"/>
  <c r="F906" i="12"/>
  <c r="F949" i="12"/>
  <c r="E1063" i="12"/>
  <c r="D204" i="12"/>
  <c r="G1087" i="12"/>
  <c r="G1077" i="12"/>
  <c r="G1067" i="12"/>
  <c r="G1057" i="12"/>
  <c r="G1047" i="12"/>
  <c r="G1037" i="12"/>
  <c r="G1027" i="12"/>
  <c r="G1017" i="12"/>
  <c r="G1007" i="12"/>
  <c r="G997" i="12"/>
  <c r="G987" i="12"/>
  <c r="G977" i="12"/>
  <c r="G967" i="12"/>
  <c r="G957" i="12"/>
  <c r="G947" i="12"/>
  <c r="G937" i="12"/>
  <c r="G927" i="12"/>
  <c r="G917" i="12"/>
  <c r="G907" i="12"/>
  <c r="G897" i="12"/>
  <c r="G887" i="12"/>
  <c r="G877" i="12"/>
  <c r="G867" i="12"/>
  <c r="G857" i="12"/>
  <c r="G847" i="12"/>
  <c r="G837" i="12"/>
  <c r="G827" i="12"/>
  <c r="G817" i="12"/>
  <c r="G1090" i="12"/>
  <c r="G1080" i="12"/>
  <c r="G1070" i="12"/>
  <c r="G1060" i="12"/>
  <c r="G1050" i="12"/>
  <c r="G1040" i="12"/>
  <c r="G1030" i="12"/>
  <c r="G1020" i="12"/>
  <c r="G1010" i="12"/>
  <c r="G1000" i="12"/>
  <c r="G990" i="12"/>
  <c r="G980" i="12"/>
  <c r="G970" i="12"/>
  <c r="G960" i="12"/>
  <c r="G950" i="12"/>
  <c r="G940" i="12"/>
  <c r="G930" i="12"/>
  <c r="G920" i="12"/>
  <c r="G910" i="12"/>
  <c r="G900" i="12"/>
  <c r="G890" i="12"/>
  <c r="G880" i="12"/>
  <c r="G870" i="12"/>
  <c r="G860" i="12"/>
  <c r="G850" i="12"/>
  <c r="G840" i="12"/>
  <c r="G830" i="12"/>
  <c r="G820" i="12"/>
  <c r="G810" i="12"/>
  <c r="G1086" i="12"/>
  <c r="G1075" i="12"/>
  <c r="G1064" i="12"/>
  <c r="G1049" i="12"/>
  <c r="G1038" i="12"/>
  <c r="G1023" i="12"/>
  <c r="G1012" i="12"/>
  <c r="G1001" i="12"/>
  <c r="G986" i="12"/>
  <c r="G975" i="12"/>
  <c r="G964" i="12"/>
  <c r="G949" i="12"/>
  <c r="G938" i="12"/>
  <c r="G923" i="12"/>
  <c r="G912" i="12"/>
  <c r="G901" i="12"/>
  <c r="G886" i="12"/>
  <c r="G875" i="12"/>
  <c r="G864" i="12"/>
  <c r="G849" i="12"/>
  <c r="G838" i="12"/>
  <c r="G823" i="12"/>
  <c r="G812" i="12"/>
  <c r="G805" i="12"/>
  <c r="G795" i="12"/>
  <c r="G785" i="12"/>
  <c r="G775" i="12"/>
  <c r="G765" i="12"/>
  <c r="G755" i="12"/>
  <c r="G745" i="12"/>
  <c r="G735" i="12"/>
  <c r="G725" i="12"/>
  <c r="G715" i="12"/>
  <c r="G705" i="12"/>
  <c r="G695" i="12"/>
  <c r="G685" i="12"/>
  <c r="G675" i="12"/>
  <c r="G665" i="12"/>
  <c r="G655" i="12"/>
  <c r="G645" i="12"/>
  <c r="G635" i="12"/>
  <c r="G625" i="12"/>
  <c r="G615" i="12"/>
  <c r="G605" i="12"/>
  <c r="G595" i="12"/>
  <c r="G585" i="12"/>
  <c r="G575" i="12"/>
  <c r="G565" i="12"/>
  <c r="G1053" i="12"/>
  <c r="G1016" i="12"/>
  <c r="G983" i="12"/>
  <c r="G979" i="12"/>
  <c r="G946" i="12"/>
  <c r="G942" i="12"/>
  <c r="G913" i="12"/>
  <c r="G909" i="12"/>
  <c r="G905" i="12"/>
  <c r="G876" i="12"/>
  <c r="G872" i="12"/>
  <c r="G868" i="12"/>
  <c r="G843" i="12"/>
  <c r="G839" i="12"/>
  <c r="G835" i="12"/>
  <c r="G831" i="12"/>
  <c r="G799" i="12"/>
  <c r="G784" i="12"/>
  <c r="G1085" i="12"/>
  <c r="G1076" i="12"/>
  <c r="G1058" i="12"/>
  <c r="G1044" i="12"/>
  <c r="G1035" i="12"/>
  <c r="G1003" i="12"/>
  <c r="G934" i="12"/>
  <c r="G921" i="12"/>
  <c r="G895" i="12"/>
  <c r="G869" i="12"/>
  <c r="G789" i="12"/>
  <c r="G781" i="12"/>
  <c r="G770" i="12"/>
  <c r="G981" i="12"/>
  <c r="G955" i="12"/>
  <c r="G933" i="12"/>
  <c r="G916" i="12"/>
  <c r="G851" i="12"/>
  <c r="G825" i="12"/>
  <c r="G800" i="12"/>
  <c r="G773" i="12"/>
  <c r="G762" i="12"/>
  <c r="G1059" i="12"/>
  <c r="G994" i="12"/>
  <c r="G936" i="12"/>
  <c r="G888" i="12"/>
  <c r="G811" i="12"/>
  <c r="G768" i="12"/>
  <c r="G764" i="12"/>
  <c r="G760" i="12"/>
  <c r="G756" i="12"/>
  <c r="G736" i="12"/>
  <c r="G721" i="12"/>
  <c r="G710" i="12"/>
  <c r="G699" i="12"/>
  <c r="G684" i="12"/>
  <c r="G673" i="12"/>
  <c r="G662" i="12"/>
  <c r="G1089" i="12"/>
  <c r="G1069" i="12"/>
  <c r="G965" i="12"/>
  <c r="G883" i="12"/>
  <c r="G802" i="12"/>
  <c r="G780" i="12"/>
  <c r="G776" i="12"/>
  <c r="G772" i="12"/>
  <c r="G732" i="12"/>
  <c r="G658" i="12"/>
  <c r="G647" i="12"/>
  <c r="G636" i="12"/>
  <c r="G555" i="12"/>
  <c r="G545" i="12"/>
  <c r="G535" i="12"/>
  <c r="G525" i="12"/>
  <c r="G515" i="12"/>
  <c r="G505" i="12"/>
  <c r="G495" i="12"/>
  <c r="G485" i="12"/>
  <c r="G475" i="12"/>
  <c r="G465" i="12"/>
  <c r="G455" i="12"/>
  <c r="G1048" i="12"/>
  <c r="G1028" i="12"/>
  <c r="G998" i="12"/>
  <c r="G974" i="12"/>
  <c r="G931" i="12"/>
  <c r="G892" i="12"/>
  <c r="G815" i="12"/>
  <c r="G793" i="12"/>
  <c r="G751" i="12"/>
  <c r="G747" i="12"/>
  <c r="G702" i="12"/>
  <c r="G654" i="12"/>
  <c r="G643" i="12"/>
  <c r="G628" i="12"/>
  <c r="G558" i="12"/>
  <c r="G548" i="12"/>
  <c r="G538" i="12"/>
  <c r="G528" i="12"/>
  <c r="G518" i="12"/>
  <c r="G1073" i="12"/>
  <c r="G988" i="12"/>
  <c r="G906" i="12"/>
  <c r="G882" i="12"/>
  <c r="G858" i="12"/>
  <c r="G1051" i="12"/>
  <c r="G1045" i="12"/>
  <c r="G1019" i="12"/>
  <c r="G1013" i="12"/>
  <c r="G995" i="12"/>
  <c r="G862" i="12"/>
  <c r="G845" i="12"/>
  <c r="G833" i="12"/>
  <c r="G828" i="12"/>
  <c r="G742" i="12"/>
  <c r="G711" i="12"/>
  <c r="G676" i="12"/>
  <c r="G659" i="12"/>
  <c r="G650" i="12"/>
  <c r="G633" i="12"/>
  <c r="G591" i="12"/>
  <c r="G587" i="12"/>
  <c r="G583" i="12"/>
  <c r="G523" i="12"/>
  <c r="G504" i="12"/>
  <c r="G493" i="12"/>
  <c r="G482" i="12"/>
  <c r="G478" i="12"/>
  <c r="G467" i="12"/>
  <c r="G456" i="12"/>
  <c r="G400" i="12"/>
  <c r="G390" i="12"/>
  <c r="G380" i="12"/>
  <c r="G370" i="12"/>
  <c r="G360" i="12"/>
  <c r="G350" i="12"/>
  <c r="G1063" i="12"/>
  <c r="G1006" i="12"/>
  <c r="G982" i="12"/>
  <c r="G958" i="12"/>
  <c r="G856" i="12"/>
  <c r="G822" i="12"/>
  <c r="G728" i="12"/>
  <c r="G663" i="12"/>
  <c r="G637" i="12"/>
  <c r="G603" i="12"/>
  <c r="G599" i="12"/>
  <c r="G554" i="12"/>
  <c r="G519" i="12"/>
  <c r="G445" i="12"/>
  <c r="G438" i="12"/>
  <c r="G431" i="12"/>
  <c r="G424" i="12"/>
  <c r="G417" i="12"/>
  <c r="G410" i="12"/>
  <c r="G963" i="12"/>
  <c r="G922" i="12"/>
  <c r="G915" i="12"/>
  <c r="G898" i="12"/>
  <c r="G874" i="12"/>
  <c r="G844" i="12"/>
  <c r="G816" i="12"/>
  <c r="G719" i="12"/>
  <c r="G706" i="12"/>
  <c r="G693" i="12"/>
  <c r="G632" i="12"/>
  <c r="G582" i="12"/>
  <c r="G546" i="12"/>
  <c r="G534" i="12"/>
  <c r="G1062" i="12"/>
  <c r="G969" i="12"/>
  <c r="G939" i="12"/>
  <c r="G903" i="12"/>
  <c r="G891" i="12"/>
  <c r="G741" i="12"/>
  <c r="G701" i="12"/>
  <c r="G649" i="12"/>
  <c r="G1088" i="12"/>
  <c r="G1056" i="12"/>
  <c r="G1041" i="12"/>
  <c r="G1033" i="12"/>
  <c r="G1025" i="12"/>
  <c r="G926" i="12"/>
  <c r="G904" i="12"/>
  <c r="G790" i="12"/>
  <c r="G783" i="12"/>
  <c r="G730" i="12"/>
  <c r="G627" i="12"/>
  <c r="G608" i="12"/>
  <c r="G593" i="12"/>
  <c r="G569" i="12"/>
  <c r="G550" i="12"/>
  <c r="G532" i="12"/>
  <c r="G483" i="12"/>
  <c r="G474" i="12"/>
  <c r="G461" i="12"/>
  <c r="G448" i="12"/>
  <c r="G444" i="12"/>
  <c r="G440" i="12"/>
  <c r="G436" i="12"/>
  <c r="G432" i="12"/>
  <c r="G403" i="12"/>
  <c r="G399" i="12"/>
  <c r="G1065" i="12"/>
  <c r="G993" i="12"/>
  <c r="G956" i="12"/>
  <c r="G911" i="12"/>
  <c r="G881" i="12"/>
  <c r="G873" i="12"/>
  <c r="G796" i="12"/>
  <c r="G771" i="12"/>
  <c r="G753" i="12"/>
  <c r="G708" i="12"/>
  <c r="G697" i="12"/>
  <c r="G692" i="12"/>
  <c r="G670" i="12"/>
  <c r="G617" i="12"/>
  <c r="G588" i="12"/>
  <c r="G578" i="12"/>
  <c r="G527" i="12"/>
  <c r="G509" i="12"/>
  <c r="G500" i="12"/>
  <c r="G487" i="12"/>
  <c r="G415" i="12"/>
  <c r="G411" i="12"/>
  <c r="G407" i="12"/>
  <c r="G395" i="12"/>
  <c r="G364" i="12"/>
  <c r="G349" i="12"/>
  <c r="G335" i="12"/>
  <c r="G325" i="12"/>
  <c r="G315" i="12"/>
  <c r="G305" i="12"/>
  <c r="G295" i="12"/>
  <c r="G285" i="12"/>
  <c r="G275" i="12"/>
  <c r="G265" i="12"/>
  <c r="G255" i="12"/>
  <c r="G245" i="12"/>
  <c r="G235" i="12"/>
  <c r="G1032" i="12"/>
  <c r="G1024" i="12"/>
  <c r="G971" i="12"/>
  <c r="G948" i="12"/>
  <c r="G941" i="12"/>
  <c r="G788" i="12"/>
  <c r="G724" i="12"/>
  <c r="G691" i="12"/>
  <c r="G686" i="12"/>
  <c r="G602" i="12"/>
  <c r="G573" i="12"/>
  <c r="G559" i="12"/>
  <c r="G531" i="12"/>
  <c r="G517" i="12"/>
  <c r="G387" i="12"/>
  <c r="G375" i="12"/>
  <c r="G356" i="12"/>
  <c r="G345" i="12"/>
  <c r="G338" i="12"/>
  <c r="G328" i="12"/>
  <c r="G1071" i="12"/>
  <c r="G1031" i="12"/>
  <c r="G932" i="12"/>
  <c r="G865" i="12"/>
  <c r="G814" i="12"/>
  <c r="G801" i="12"/>
  <c r="G740" i="12"/>
  <c r="G723" i="12"/>
  <c r="G669" i="12"/>
  <c r="G642" i="12"/>
  <c r="G621" i="12"/>
  <c r="G1009" i="12"/>
  <c r="G952" i="12"/>
  <c r="G943" i="12"/>
  <c r="G758" i="12"/>
  <c r="G744" i="12"/>
  <c r="G737" i="12"/>
  <c r="G716" i="12"/>
  <c r="G709" i="12"/>
  <c r="G703" i="12"/>
  <c r="G689" i="12"/>
  <c r="G648" i="12"/>
  <c r="G641" i="12"/>
  <c r="G629" i="12"/>
  <c r="G622" i="12"/>
  <c r="G598" i="12"/>
  <c r="G592" i="12"/>
  <c r="G586" i="12"/>
  <c r="G542" i="12"/>
  <c r="G484" i="12"/>
  <c r="G449" i="12"/>
  <c r="G391" i="12"/>
  <c r="G386" i="12"/>
  <c r="G359" i="12"/>
  <c r="G342" i="12"/>
  <c r="G330" i="12"/>
  <c r="G230" i="12"/>
  <c r="G1018" i="12"/>
  <c r="G1008" i="12"/>
  <c r="G914" i="12"/>
  <c r="G885" i="12"/>
  <c r="G848" i="12"/>
  <c r="G813" i="12"/>
  <c r="G797" i="12"/>
  <c r="G750" i="12"/>
  <c r="G668" i="12"/>
  <c r="G661" i="12"/>
  <c r="G604" i="12"/>
  <c r="G520" i="12"/>
  <c r="G499" i="12"/>
  <c r="G494" i="12"/>
  <c r="G489" i="12"/>
  <c r="G458" i="12"/>
  <c r="G429" i="12"/>
  <c r="G419" i="12"/>
  <c r="G368" i="12"/>
  <c r="G363" i="12"/>
  <c r="G346" i="12"/>
  <c r="G326" i="12"/>
  <c r="G311" i="12"/>
  <c r="G300" i="12"/>
  <c r="G289" i="12"/>
  <c r="G274" i="12"/>
  <c r="G263" i="12"/>
  <c r="G252" i="12"/>
  <c r="G248" i="12"/>
  <c r="G237" i="12"/>
  <c r="G223" i="12"/>
  <c r="G213" i="12"/>
  <c r="G203" i="12"/>
  <c r="G193" i="12"/>
  <c r="G183" i="12"/>
  <c r="G173" i="12"/>
  <c r="G163" i="12"/>
  <c r="G153" i="12"/>
  <c r="G143" i="12"/>
  <c r="G133" i="12"/>
  <c r="G123" i="12"/>
  <c r="G113" i="12"/>
  <c r="G103" i="12"/>
  <c r="G1036" i="12"/>
  <c r="G989" i="12"/>
  <c r="G951" i="12"/>
  <c r="G866" i="12"/>
  <c r="G609" i="12"/>
  <c r="G597" i="12"/>
  <c r="G568" i="12"/>
  <c r="G557" i="12"/>
  <c r="G541" i="12"/>
  <c r="G514" i="12"/>
  <c r="G453" i="12"/>
  <c r="G372" i="12"/>
  <c r="G341" i="12"/>
  <c r="G322" i="12"/>
  <c r="G318" i="12"/>
  <c r="G307" i="12"/>
  <c r="G296" i="12"/>
  <c r="G281" i="12"/>
  <c r="G270" i="12"/>
  <c r="G259" i="12"/>
  <c r="G244" i="12"/>
  <c r="G233" i="12"/>
  <c r="G226" i="12"/>
  <c r="G216" i="12"/>
  <c r="G206" i="12"/>
  <c r="G196" i="12"/>
  <c r="G186" i="12"/>
  <c r="G176" i="12"/>
  <c r="G166" i="12"/>
  <c r="G156" i="12"/>
  <c r="G146" i="12"/>
  <c r="G136" i="12"/>
  <c r="G1055" i="12"/>
  <c r="G1015" i="12"/>
  <c r="G959" i="12"/>
  <c r="G902" i="12"/>
  <c r="G884" i="12"/>
  <c r="G855" i="12"/>
  <c r="G779" i="12"/>
  <c r="G694" i="12"/>
  <c r="G687" i="12"/>
  <c r="G680" i="12"/>
  <c r="G614" i="12"/>
  <c r="G503" i="12"/>
  <c r="G498" i="12"/>
  <c r="G452" i="12"/>
  <c r="G447" i="12"/>
  <c r="G418" i="12"/>
  <c r="G413" i="12"/>
  <c r="G404" i="12"/>
  <c r="G376" i="12"/>
  <c r="G354" i="12"/>
  <c r="G333" i="12"/>
  <c r="G314" i="12"/>
  <c r="G303" i="12"/>
  <c r="G292" i="12"/>
  <c r="G288" i="12"/>
  <c r="G1074" i="12"/>
  <c r="G976" i="12"/>
  <c r="G804" i="12"/>
  <c r="G766" i="12"/>
  <c r="G729" i="12"/>
  <c r="G704" i="12"/>
  <c r="G678" i="12"/>
  <c r="G652" i="12"/>
  <c r="G590" i="12"/>
  <c r="G561" i="12"/>
  <c r="G476" i="12"/>
  <c r="G463" i="12"/>
  <c r="G426" i="12"/>
  <c r="G414" i="12"/>
  <c r="G357" i="12"/>
  <c r="G284" i="12"/>
  <c r="G267" i="12"/>
  <c r="G232" i="12"/>
  <c r="G224" i="12"/>
  <c r="G212" i="12"/>
  <c r="G177" i="12"/>
  <c r="G165" i="12"/>
  <c r="G999" i="12"/>
  <c r="G859" i="12"/>
  <c r="G803" i="12"/>
  <c r="G763" i="12"/>
  <c r="G754" i="12"/>
  <c r="G589" i="12"/>
  <c r="G513" i="12"/>
  <c r="G501" i="12"/>
  <c r="G462" i="12"/>
  <c r="G437" i="12"/>
  <c r="G316" i="12"/>
  <c r="G302" i="12"/>
  <c r="G293" i="12"/>
  <c r="G266" i="12"/>
  <c r="G249" i="12"/>
  <c r="G200" i="12"/>
  <c r="G1084" i="12"/>
  <c r="G1072" i="12"/>
  <c r="G928" i="12"/>
  <c r="G846" i="12"/>
  <c r="G634" i="12"/>
  <c r="G567" i="12"/>
  <c r="G547" i="12"/>
  <c r="G468" i="12"/>
  <c r="G443" i="12"/>
  <c r="G389" i="12"/>
  <c r="G384" i="12"/>
  <c r="G378" i="12"/>
  <c r="G366" i="12"/>
  <c r="G1042" i="12"/>
  <c r="G1014" i="12"/>
  <c r="G944" i="12"/>
  <c r="G889" i="12"/>
  <c r="G808" i="12"/>
  <c r="G786" i="12"/>
  <c r="G774" i="12"/>
  <c r="G752" i="12"/>
  <c r="G671" i="12"/>
  <c r="G640" i="12"/>
  <c r="G613" i="12"/>
  <c r="G522" i="12"/>
  <c r="G491" i="12"/>
  <c r="G469" i="12"/>
  <c r="G425" i="12"/>
  <c r="G383" i="12"/>
  <c r="G334" i="12"/>
  <c r="G313" i="12"/>
  <c r="G308" i="12"/>
  <c r="G287" i="12"/>
  <c r="G258" i="12"/>
  <c r="G234" i="12"/>
  <c r="G182" i="12"/>
  <c r="G178" i="12"/>
  <c r="G174" i="12"/>
  <c r="G170" i="12"/>
  <c r="G125" i="12"/>
  <c r="G114" i="12"/>
  <c r="G96" i="12"/>
  <c r="G86" i="12"/>
  <c r="G76" i="12"/>
  <c r="G66" i="12"/>
  <c r="G56" i="12"/>
  <c r="G46" i="12"/>
  <c r="G36" i="12"/>
  <c r="G26" i="12"/>
  <c r="G16" i="12"/>
  <c r="G984" i="12"/>
  <c r="G972" i="12"/>
  <c r="G929" i="12"/>
  <c r="G861" i="12"/>
  <c r="G819" i="12"/>
  <c r="G690" i="12"/>
  <c r="G679" i="12"/>
  <c r="G660" i="12"/>
  <c r="G639" i="12"/>
  <c r="G553" i="12"/>
  <c r="G506" i="12"/>
  <c r="G277" i="12"/>
  <c r="G253" i="12"/>
  <c r="G229" i="12"/>
  <c r="G1011" i="12"/>
  <c r="G720" i="12"/>
  <c r="G630" i="12"/>
  <c r="G612" i="12"/>
  <c r="G570" i="12"/>
  <c r="G1083" i="12"/>
  <c r="G1054" i="12"/>
  <c r="G1026" i="12"/>
  <c r="G996" i="12"/>
  <c r="G968" i="12"/>
  <c r="G807" i="12"/>
  <c r="G794" i="12"/>
  <c r="G739" i="12"/>
  <c r="G718" i="12"/>
  <c r="G620" i="12"/>
  <c r="G611" i="12"/>
  <c r="G594" i="12"/>
  <c r="G577" i="12"/>
  <c r="G544" i="12"/>
  <c r="G537" i="12"/>
  <c r="G460" i="12"/>
  <c r="G439" i="12"/>
  <c r="G369" i="12"/>
  <c r="G344" i="12"/>
  <c r="G282" i="12"/>
  <c r="G238" i="12"/>
  <c r="G220" i="12"/>
  <c r="G211" i="12"/>
  <c r="G198" i="12"/>
  <c r="G194" i="12"/>
  <c r="G190" i="12"/>
  <c r="G169" i="12"/>
  <c r="G132" i="12"/>
  <c r="G1068" i="12"/>
  <c r="G871" i="12"/>
  <c r="G832" i="12"/>
  <c r="G761" i="12"/>
  <c r="G749" i="12"/>
  <c r="G610" i="12"/>
  <c r="G560" i="12"/>
  <c r="G1082" i="12"/>
  <c r="G1052" i="12"/>
  <c r="G954" i="12"/>
  <c r="G782" i="12"/>
  <c r="G727" i="12"/>
  <c r="G688" i="12"/>
  <c r="G667" i="12"/>
  <c r="G657" i="12"/>
  <c r="G619" i="12"/>
  <c r="G601" i="12"/>
  <c r="G536" i="12"/>
  <c r="G512" i="12"/>
  <c r="G490" i="12"/>
  <c r="G430" i="12"/>
  <c r="G409" i="12"/>
  <c r="G402" i="12"/>
  <c r="G312" i="12"/>
  <c r="G247" i="12"/>
  <c r="G219" i="12"/>
  <c r="G152" i="12"/>
  <c r="G148" i="12"/>
  <c r="G144" i="12"/>
  <c r="G140" i="12"/>
  <c r="G1022" i="12"/>
  <c r="G925" i="12"/>
  <c r="G1046" i="12"/>
  <c r="G991" i="12"/>
  <c r="G893" i="12"/>
  <c r="G826" i="12"/>
  <c r="G714" i="12"/>
  <c r="G664" i="12"/>
  <c r="G1081" i="12"/>
  <c r="G1034" i="12"/>
  <c r="G945" i="12"/>
  <c r="G854" i="12"/>
  <c r="G731" i="12"/>
  <c r="G698" i="12"/>
  <c r="G683" i="12"/>
  <c r="G653" i="12"/>
  <c r="G638" i="12"/>
  <c r="G576" i="12"/>
  <c r="G552" i="12"/>
  <c r="G353" i="12"/>
  <c r="G319" i="12"/>
  <c r="G299" i="12"/>
  <c r="G286" i="12"/>
  <c r="G280" i="12"/>
  <c r="G256" i="12"/>
  <c r="G250" i="12"/>
  <c r="G221" i="12"/>
  <c r="G142" i="12"/>
  <c r="G127" i="12"/>
  <c r="G118" i="12"/>
  <c r="G104" i="12"/>
  <c r="G95" i="12"/>
  <c r="G91" i="12"/>
  <c r="G87" i="12"/>
  <c r="G83" i="12"/>
  <c r="G45" i="12"/>
  <c r="G41" i="12"/>
  <c r="G37" i="12"/>
  <c r="G33" i="12"/>
  <c r="G966" i="12"/>
  <c r="G836" i="12"/>
  <c r="G713" i="12"/>
  <c r="G666" i="12"/>
  <c r="G574" i="12"/>
  <c r="G551" i="12"/>
  <c r="G511" i="12"/>
  <c r="G473" i="12"/>
  <c r="G420" i="12"/>
  <c r="G393" i="12"/>
  <c r="G385" i="12"/>
  <c r="G377" i="12"/>
  <c r="G331" i="12"/>
  <c r="G268" i="12"/>
  <c r="G261" i="12"/>
  <c r="G188" i="12"/>
  <c r="G147" i="12"/>
  <c r="G137" i="12"/>
  <c r="G492" i="12"/>
  <c r="G798" i="12"/>
  <c r="G778" i="12"/>
  <c r="G624" i="12"/>
  <c r="G564" i="12"/>
  <c r="G521" i="12"/>
  <c r="G446" i="12"/>
  <c r="G428" i="12"/>
  <c r="G401" i="12"/>
  <c r="G367" i="12"/>
  <c r="G337" i="12"/>
  <c r="G324" i="12"/>
  <c r="G243" i="12"/>
  <c r="G231" i="12"/>
  <c r="G209" i="12"/>
  <c r="G204" i="12"/>
  <c r="G172" i="12"/>
  <c r="G157" i="12"/>
  <c r="G122" i="12"/>
  <c r="G108" i="12"/>
  <c r="G99" i="12"/>
  <c r="G78" i="12"/>
  <c r="G74" i="12"/>
  <c r="G70" i="12"/>
  <c r="G49" i="12"/>
  <c r="G28" i="12"/>
  <c r="G24" i="12"/>
  <c r="G20" i="12"/>
  <c r="G985" i="12"/>
  <c r="G962" i="12"/>
  <c r="G792" i="12"/>
  <c r="G777" i="12"/>
  <c r="G759" i="12"/>
  <c r="G712" i="12"/>
  <c r="G696" i="12"/>
  <c r="G682" i="12"/>
  <c r="G530" i="12"/>
  <c r="G481" i="12"/>
  <c r="G464" i="12"/>
  <c r="G310" i="12"/>
  <c r="G1079" i="12"/>
  <c r="G1005" i="12"/>
  <c r="G919" i="12"/>
  <c r="G896" i="12"/>
  <c r="G853" i="12"/>
  <c r="G834" i="12"/>
  <c r="G743" i="12"/>
  <c r="G726" i="12"/>
  <c r="G563" i="12"/>
  <c r="G540" i="12"/>
  <c r="G502" i="12"/>
  <c r="G427" i="12"/>
  <c r="G352" i="12"/>
  <c r="G317" i="12"/>
  <c r="G291" i="12"/>
  <c r="G162" i="12"/>
  <c r="G131" i="12"/>
  <c r="G117" i="12"/>
  <c r="G82" i="12"/>
  <c r="G32" i="12"/>
  <c r="G1078" i="12"/>
  <c r="G918" i="12"/>
  <c r="G894" i="12"/>
  <c r="G829" i="12"/>
  <c r="G681" i="12"/>
  <c r="G651" i="12"/>
  <c r="G623" i="12"/>
  <c r="G562" i="12"/>
  <c r="G472" i="12"/>
  <c r="G454" i="12"/>
  <c r="G343" i="12"/>
  <c r="G236" i="12"/>
  <c r="G225" i="12"/>
  <c r="G192" i="12"/>
  <c r="G151" i="12"/>
  <c r="G141" i="12"/>
  <c r="G1004" i="12"/>
  <c r="G961" i="12"/>
  <c r="G852" i="12"/>
  <c r="G757" i="12"/>
  <c r="G584" i="12"/>
  <c r="G572" i="12"/>
  <c r="G616" i="12"/>
  <c r="G526" i="12"/>
  <c r="G459" i="12"/>
  <c r="G397" i="12"/>
  <c r="G371" i="12"/>
  <c r="G278" i="12"/>
  <c r="G246" i="12"/>
  <c r="G180" i="12"/>
  <c r="G159" i="12"/>
  <c r="G107" i="12"/>
  <c r="G79" i="12"/>
  <c r="G73" i="12"/>
  <c r="G29" i="12"/>
  <c r="G23" i="12"/>
  <c r="G421" i="12"/>
  <c r="G746" i="12"/>
  <c r="G646" i="12"/>
  <c r="G606" i="12"/>
  <c r="G1002" i="12"/>
  <c r="G973" i="12"/>
  <c r="G935" i="12"/>
  <c r="G677" i="12"/>
  <c r="G579" i="12"/>
  <c r="G406" i="12"/>
  <c r="G396" i="12"/>
  <c r="G382" i="12"/>
  <c r="G361" i="12"/>
  <c r="G340" i="12"/>
  <c r="G262" i="12"/>
  <c r="G222" i="12"/>
  <c r="G215" i="12"/>
  <c r="G145" i="12"/>
  <c r="G119" i="12"/>
  <c r="G84" i="12"/>
  <c r="G62" i="12"/>
  <c r="G34" i="12"/>
  <c r="G12" i="12"/>
  <c r="G44" i="12"/>
  <c r="G496" i="12"/>
  <c r="G405" i="12"/>
  <c r="G1039" i="12"/>
  <c r="G656" i="12"/>
  <c r="G543" i="12"/>
  <c r="G486" i="12"/>
  <c r="G433" i="12"/>
  <c r="G329" i="12"/>
  <c r="G214" i="12"/>
  <c r="G207" i="12"/>
  <c r="G112" i="12"/>
  <c r="G106" i="12"/>
  <c r="G89" i="12"/>
  <c r="G61" i="12"/>
  <c r="G39" i="12"/>
  <c r="G11" i="12"/>
  <c r="G381" i="12"/>
  <c r="G899" i="12"/>
  <c r="G863" i="12"/>
  <c r="G631" i="12"/>
  <c r="G539" i="12"/>
  <c r="G471" i="12"/>
  <c r="G394" i="12"/>
  <c r="G320" i="12"/>
  <c r="G294" i="12"/>
  <c r="G179" i="12"/>
  <c r="G138" i="12"/>
  <c r="G94" i="12"/>
  <c r="G72" i="12"/>
  <c r="G67" i="12"/>
  <c r="G22" i="12"/>
  <c r="G17" i="12"/>
  <c r="G769" i="12"/>
  <c r="G674" i="12"/>
  <c r="G510" i="12"/>
  <c r="G497" i="12"/>
  <c r="G358" i="12"/>
  <c r="G348" i="12"/>
  <c r="G339" i="12"/>
  <c r="G301" i="12"/>
  <c r="G269" i="12"/>
  <c r="G260" i="12"/>
  <c r="G228" i="12"/>
  <c r="G185" i="12"/>
  <c r="G124" i="12"/>
  <c r="G55" i="12"/>
  <c r="G1066" i="12"/>
  <c r="G722" i="12"/>
  <c r="G607" i="12"/>
  <c r="G556" i="12"/>
  <c r="G524" i="12"/>
  <c r="G276" i="12"/>
  <c r="G171" i="12"/>
  <c r="G130" i="12"/>
  <c r="G100" i="12"/>
  <c r="G77" i="12"/>
  <c r="G50" i="12"/>
  <c r="G27" i="12"/>
  <c r="G1029" i="12"/>
  <c r="G748" i="12"/>
  <c r="G700" i="12"/>
  <c r="G470" i="12"/>
  <c r="G457" i="12"/>
  <c r="G442" i="12"/>
  <c r="G416" i="12"/>
  <c r="G392" i="12"/>
  <c r="G251" i="12"/>
  <c r="G199" i="12"/>
  <c r="G164" i="12"/>
  <c r="G158" i="12"/>
  <c r="G105" i="12"/>
  <c r="G88" i="12"/>
  <c r="G38" i="12"/>
  <c r="G571" i="12"/>
  <c r="G508" i="12"/>
  <c r="G336" i="12"/>
  <c r="G43" i="12"/>
  <c r="E52" i="12"/>
  <c r="G102" i="12"/>
  <c r="G121" i="12"/>
  <c r="F154" i="12"/>
  <c r="F184" i="12"/>
  <c r="G240" i="12"/>
  <c r="D265" i="12"/>
  <c r="F316" i="12"/>
  <c r="E365" i="12"/>
  <c r="D487" i="12"/>
  <c r="E533" i="12"/>
  <c r="F584" i="12"/>
  <c r="E818" i="12"/>
  <c r="F13" i="12"/>
  <c r="E196" i="12"/>
  <c r="G978" i="12"/>
  <c r="G13" i="12"/>
  <c r="E80" i="12"/>
  <c r="F143" i="12"/>
  <c r="E231" i="12"/>
  <c r="F352" i="12"/>
  <c r="F516" i="12"/>
  <c r="F923" i="12"/>
  <c r="E155" i="12"/>
  <c r="E209" i="12"/>
  <c r="D242" i="12"/>
  <c r="E291" i="12"/>
  <c r="D366" i="12"/>
  <c r="G450" i="12"/>
  <c r="F490" i="12"/>
  <c r="G516" i="12"/>
  <c r="D693" i="12"/>
  <c r="G879" i="12"/>
  <c r="D146" i="12"/>
  <c r="D257" i="12"/>
  <c r="E412" i="12"/>
  <c r="E566" i="12"/>
  <c r="G21" i="12"/>
  <c r="F105" i="12"/>
  <c r="G197" i="12"/>
  <c r="F372" i="12"/>
  <c r="D491" i="12"/>
  <c r="G600" i="12"/>
  <c r="E882" i="12"/>
  <c r="G47" i="12"/>
  <c r="E189" i="12"/>
  <c r="D567" i="12"/>
  <c r="D57" i="12"/>
  <c r="F435" i="12"/>
  <c r="E57" i="12"/>
  <c r="G15" i="12"/>
  <c r="F25" i="12"/>
  <c r="D42" i="12"/>
  <c r="G65" i="12"/>
  <c r="F75" i="12"/>
  <c r="E82" i="12"/>
  <c r="E92" i="12"/>
  <c r="G101" i="12"/>
  <c r="D120" i="12"/>
  <c r="G139" i="12"/>
  <c r="G149" i="12"/>
  <c r="G181" i="12"/>
  <c r="G191" i="12"/>
  <c r="G202" i="12"/>
  <c r="D213" i="12"/>
  <c r="D225" i="12"/>
  <c r="G239" i="12"/>
  <c r="E264" i="12"/>
  <c r="D288" i="12"/>
  <c r="D300" i="12"/>
  <c r="E327" i="12"/>
  <c r="D343" i="12"/>
  <c r="D362" i="12"/>
  <c r="G398" i="12"/>
  <c r="E416" i="12"/>
  <c r="D480" i="12"/>
  <c r="F503" i="12"/>
  <c r="D524" i="12"/>
  <c r="E549" i="12"/>
  <c r="F581" i="12"/>
  <c r="E606" i="12"/>
  <c r="F644" i="12"/>
  <c r="D717" i="12"/>
  <c r="E757" i="12"/>
  <c r="D849" i="12"/>
  <c r="F950" i="12"/>
  <c r="D1015" i="12"/>
  <c r="E1065" i="12"/>
  <c r="H1086" i="12"/>
  <c r="H1075" i="12"/>
  <c r="H1064" i="12"/>
  <c r="H1049" i="12"/>
  <c r="H1038" i="12"/>
  <c r="H1027" i="12"/>
  <c r="H1023" i="12"/>
  <c r="H1012" i="12"/>
  <c r="H1001" i="12"/>
  <c r="H986" i="12"/>
  <c r="H975" i="12"/>
  <c r="H964" i="12"/>
  <c r="H949" i="12"/>
  <c r="H938" i="12"/>
  <c r="H927" i="12"/>
  <c r="H923" i="12"/>
  <c r="H912" i="12"/>
  <c r="H901" i="12"/>
  <c r="H886" i="12"/>
  <c r="H875" i="12"/>
  <c r="H864" i="12"/>
  <c r="H849" i="12"/>
  <c r="H838" i="12"/>
  <c r="H827" i="12"/>
  <c r="H823" i="12"/>
  <c r="H812" i="12"/>
  <c r="H805" i="12"/>
  <c r="H795" i="12"/>
  <c r="H785" i="12"/>
  <c r="H1060" i="12"/>
  <c r="H960" i="12"/>
  <c r="H860" i="12"/>
  <c r="H1090" i="12"/>
  <c r="H1020" i="12"/>
  <c r="H950" i="12"/>
  <c r="H880" i="12"/>
  <c r="H810" i="12"/>
  <c r="H1089" i="12"/>
  <c r="H1085" i="12"/>
  <c r="H1081" i="12"/>
  <c r="H1077" i="12"/>
  <c r="H1056" i="12"/>
  <c r="H1052" i="12"/>
  <c r="H1048" i="12"/>
  <c r="H1044" i="12"/>
  <c r="H1019" i="12"/>
  <c r="H1015" i="12"/>
  <c r="H1011" i="12"/>
  <c r="H1030" i="12"/>
  <c r="H947" i="12"/>
  <c r="H925" i="12"/>
  <c r="H899" i="12"/>
  <c r="H873" i="12"/>
  <c r="H834" i="12"/>
  <c r="H817" i="12"/>
  <c r="H808" i="12"/>
  <c r="H766" i="12"/>
  <c r="H755" i="12"/>
  <c r="H688" i="12"/>
  <c r="H681" i="12"/>
  <c r="H674" i="12"/>
  <c r="H667" i="12"/>
  <c r="H660" i="12"/>
  <c r="H653" i="12"/>
  <c r="H646" i="12"/>
  <c r="H639" i="12"/>
  <c r="H632" i="12"/>
  <c r="H625" i="12"/>
  <c r="H1066" i="12"/>
  <c r="H1043" i="12"/>
  <c r="H1034" i="12"/>
  <c r="H1025" i="12"/>
  <c r="H1016" i="12"/>
  <c r="H994" i="12"/>
  <c r="H985" i="12"/>
  <c r="H968" i="12"/>
  <c r="H959" i="12"/>
  <c r="H942" i="12"/>
  <c r="H890" i="12"/>
  <c r="H877" i="12"/>
  <c r="H855" i="12"/>
  <c r="H829" i="12"/>
  <c r="H796" i="12"/>
  <c r="H788" i="12"/>
  <c r="H758" i="12"/>
  <c r="H1069" i="12"/>
  <c r="H965" i="12"/>
  <c r="H917" i="12"/>
  <c r="H907" i="12"/>
  <c r="H883" i="12"/>
  <c r="H830" i="12"/>
  <c r="H802" i="12"/>
  <c r="H780" i="12"/>
  <c r="H776" i="12"/>
  <c r="H772" i="12"/>
  <c r="H732" i="12"/>
  <c r="H695" i="12"/>
  <c r="H658" i="12"/>
  <c r="H647" i="12"/>
  <c r="H636" i="12"/>
  <c r="H555" i="12"/>
  <c r="H545" i="12"/>
  <c r="H535" i="12"/>
  <c r="H525" i="12"/>
  <c r="H515" i="12"/>
  <c r="H505" i="12"/>
  <c r="H495" i="12"/>
  <c r="H485" i="12"/>
  <c r="H475" i="12"/>
  <c r="H465" i="12"/>
  <c r="H455" i="12"/>
  <c r="H445" i="12"/>
  <c r="H435" i="12"/>
  <c r="H425" i="12"/>
  <c r="H415" i="12"/>
  <c r="H1084" i="12"/>
  <c r="H1079" i="12"/>
  <c r="H1074" i="12"/>
  <c r="H1054" i="12"/>
  <c r="H1033" i="12"/>
  <c r="H1018" i="12"/>
  <c r="H1013" i="12"/>
  <c r="H1008" i="12"/>
  <c r="H1003" i="12"/>
  <c r="H993" i="12"/>
  <c r="H984" i="12"/>
  <c r="H955" i="12"/>
  <c r="H945" i="12"/>
  <c r="H926" i="12"/>
  <c r="H902" i="12"/>
  <c r="H878" i="12"/>
  <c r="H863" i="12"/>
  <c r="H854" i="12"/>
  <c r="H835" i="12"/>
  <c r="H825" i="12"/>
  <c r="H806" i="12"/>
  <c r="H789" i="12"/>
  <c r="H728" i="12"/>
  <c r="H717" i="12"/>
  <c r="H706" i="12"/>
  <c r="H691" i="12"/>
  <c r="H680" i="12"/>
  <c r="H669" i="12"/>
  <c r="H621" i="12"/>
  <c r="H614" i="12"/>
  <c r="H607" i="12"/>
  <c r="H600" i="12"/>
  <c r="H593" i="12"/>
  <c r="H586" i="12"/>
  <c r="H579" i="12"/>
  <c r="H572" i="12"/>
  <c r="H565" i="12"/>
  <c r="H1063" i="12"/>
  <c r="H969" i="12"/>
  <c r="H940" i="12"/>
  <c r="H921" i="12"/>
  <c r="H916" i="12"/>
  <c r="H911" i="12"/>
  <c r="H868" i="12"/>
  <c r="H844" i="12"/>
  <c r="H797" i="12"/>
  <c r="H743" i="12"/>
  <c r="H724" i="12"/>
  <c r="H713" i="12"/>
  <c r="H698" i="12"/>
  <c r="H687" i="12"/>
  <c r="H676" i="12"/>
  <c r="H665" i="12"/>
  <c r="H568" i="12"/>
  <c r="H1088" i="12"/>
  <c r="H1083" i="12"/>
  <c r="H1078" i="12"/>
  <c r="H1068" i="12"/>
  <c r="H1058" i="12"/>
  <c r="H1022" i="12"/>
  <c r="H1007" i="12"/>
  <c r="H1002" i="12"/>
  <c r="H983" i="12"/>
  <c r="H978" i="12"/>
  <c r="H954" i="12"/>
  <c r="H935" i="12"/>
  <c r="H930" i="12"/>
  <c r="H896" i="12"/>
  <c r="H887" i="12"/>
  <c r="H1070" i="12"/>
  <c r="H1057" i="12"/>
  <c r="H1006" i="12"/>
  <c r="H982" i="12"/>
  <c r="H958" i="12"/>
  <c r="H910" i="12"/>
  <c r="H892" i="12"/>
  <c r="H856" i="12"/>
  <c r="H839" i="12"/>
  <c r="H822" i="12"/>
  <c r="H811" i="12"/>
  <c r="H775" i="12"/>
  <c r="H702" i="12"/>
  <c r="H685" i="12"/>
  <c r="H663" i="12"/>
  <c r="H637" i="12"/>
  <c r="H628" i="12"/>
  <c r="H603" i="12"/>
  <c r="H599" i="12"/>
  <c r="H595" i="12"/>
  <c r="H558" i="12"/>
  <c r="H554" i="12"/>
  <c r="H519" i="12"/>
  <c r="H438" i="12"/>
  <c r="H431" i="12"/>
  <c r="H424" i="12"/>
  <c r="H417" i="12"/>
  <c r="H410" i="12"/>
  <c r="H1082" i="12"/>
  <c r="H1076" i="12"/>
  <c r="H988" i="12"/>
  <c r="H976" i="12"/>
  <c r="H952" i="12"/>
  <c r="H934" i="12"/>
  <c r="H928" i="12"/>
  <c r="H904" i="12"/>
  <c r="H800" i="12"/>
  <c r="H790" i="12"/>
  <c r="H756" i="12"/>
  <c r="H746" i="12"/>
  <c r="H737" i="12"/>
  <c r="H715" i="12"/>
  <c r="H689" i="12"/>
  <c r="H654" i="12"/>
  <c r="H641" i="12"/>
  <c r="H578" i="12"/>
  <c r="H574" i="12"/>
  <c r="H570" i="12"/>
  <c r="H566" i="12"/>
  <c r="H562" i="12"/>
  <c r="H550" i="12"/>
  <c r="H511" i="12"/>
  <c r="H500" i="12"/>
  <c r="H489" i="12"/>
  <c r="H474" i="12"/>
  <c r="H463" i="12"/>
  <c r="H452" i="12"/>
  <c r="H403" i="12"/>
  <c r="H393" i="12"/>
  <c r="H383" i="12"/>
  <c r="H373" i="12"/>
  <c r="H363" i="12"/>
  <c r="H353" i="12"/>
  <c r="H343" i="12"/>
  <c r="H1037" i="12"/>
  <c r="H1031" i="12"/>
  <c r="H933" i="12"/>
  <c r="H885" i="12"/>
  <c r="H784" i="12"/>
  <c r="H779" i="12"/>
  <c r="H750" i="12"/>
  <c r="H723" i="12"/>
  <c r="H697" i="12"/>
  <c r="H671" i="12"/>
  <c r="H645" i="12"/>
  <c r="H611" i="12"/>
  <c r="H542" i="12"/>
  <c r="H530" i="12"/>
  <c r="H507" i="12"/>
  <c r="H496" i="12"/>
  <c r="H481" i="12"/>
  <c r="H470" i="12"/>
  <c r="H459" i="12"/>
  <c r="H448" i="12"/>
  <c r="H441" i="12"/>
  <c r="H434" i="12"/>
  <c r="H427" i="12"/>
  <c r="H420" i="12"/>
  <c r="H413" i="12"/>
  <c r="H406" i="12"/>
  <c r="H396" i="12"/>
  <c r="H386" i="12"/>
  <c r="H376" i="12"/>
  <c r="H987" i="12"/>
  <c r="H981" i="12"/>
  <c r="H909" i="12"/>
  <c r="H879" i="12"/>
  <c r="H861" i="12"/>
  <c r="H832" i="12"/>
  <c r="H821" i="12"/>
  <c r="H804" i="12"/>
  <c r="H794" i="12"/>
  <c r="H774" i="12"/>
  <c r="H769" i="12"/>
  <c r="H727" i="12"/>
  <c r="H710" i="12"/>
  <c r="H675" i="12"/>
  <c r="H1065" i="12"/>
  <c r="H979" i="12"/>
  <c r="H963" i="12"/>
  <c r="H956" i="12"/>
  <c r="H881" i="12"/>
  <c r="H874" i="12"/>
  <c r="H816" i="12"/>
  <c r="H771" i="12"/>
  <c r="H765" i="12"/>
  <c r="H753" i="12"/>
  <c r="H747" i="12"/>
  <c r="H725" i="12"/>
  <c r="H719" i="12"/>
  <c r="H708" i="12"/>
  <c r="H692" i="12"/>
  <c r="H670" i="12"/>
  <c r="H643" i="12"/>
  <c r="H617" i="12"/>
  <c r="H588" i="12"/>
  <c r="H527" i="12"/>
  <c r="H509" i="12"/>
  <c r="H487" i="12"/>
  <c r="H411" i="12"/>
  <c r="H407" i="12"/>
  <c r="H395" i="12"/>
  <c r="H364" i="12"/>
  <c r="H349" i="12"/>
  <c r="H335" i="12"/>
  <c r="H325" i="12"/>
  <c r="H315" i="12"/>
  <c r="H305" i="12"/>
  <c r="H295" i="12"/>
  <c r="H285" i="12"/>
  <c r="H275" i="12"/>
  <c r="H265" i="12"/>
  <c r="H255" i="12"/>
  <c r="H245" i="12"/>
  <c r="H235" i="12"/>
  <c r="H1080" i="12"/>
  <c r="H1072" i="12"/>
  <c r="H1009" i="12"/>
  <c r="H903" i="12"/>
  <c r="H858" i="12"/>
  <c r="H815" i="12"/>
  <c r="H777" i="12"/>
  <c r="H741" i="12"/>
  <c r="H735" i="12"/>
  <c r="H703" i="12"/>
  <c r="H648" i="12"/>
  <c r="H622" i="12"/>
  <c r="H536" i="12"/>
  <c r="H522" i="12"/>
  <c r="H513" i="12"/>
  <c r="H491" i="12"/>
  <c r="H423" i="12"/>
  <c r="H419" i="12"/>
  <c r="H391" i="12"/>
  <c r="H379" i="12"/>
  <c r="H1087" i="12"/>
  <c r="H1055" i="12"/>
  <c r="H1047" i="12"/>
  <c r="H1040" i="12"/>
  <c r="H992" i="12"/>
  <c r="H962" i="12"/>
  <c r="H918" i="12"/>
  <c r="H895" i="12"/>
  <c r="H888" i="12"/>
  <c r="H836" i="12"/>
  <c r="H764" i="12"/>
  <c r="H718" i="12"/>
  <c r="H664" i="12"/>
  <c r="H659" i="12"/>
  <c r="H631" i="12"/>
  <c r="H612" i="12"/>
  <c r="H583" i="12"/>
  <c r="H540" i="12"/>
  <c r="H526" i="12"/>
  <c r="H504" i="12"/>
  <c r="H469" i="12"/>
  <c r="H371" i="12"/>
  <c r="H1062" i="12"/>
  <c r="H939" i="12"/>
  <c r="H871" i="12"/>
  <c r="H842" i="12"/>
  <c r="H782" i="12"/>
  <c r="H752" i="12"/>
  <c r="H729" i="12"/>
  <c r="H701" i="12"/>
  <c r="H696" i="12"/>
  <c r="H626" i="12"/>
  <c r="H606" i="12"/>
  <c r="H1028" i="12"/>
  <c r="H998" i="12"/>
  <c r="H990" i="12"/>
  <c r="H971" i="12"/>
  <c r="H914" i="12"/>
  <c r="H867" i="12"/>
  <c r="H848" i="12"/>
  <c r="H813" i="12"/>
  <c r="H668" i="12"/>
  <c r="H661" i="12"/>
  <c r="H604" i="12"/>
  <c r="H575" i="12"/>
  <c r="H520" i="12"/>
  <c r="H499" i="12"/>
  <c r="H494" i="12"/>
  <c r="H458" i="12"/>
  <c r="H429" i="12"/>
  <c r="H368" i="12"/>
  <c r="H346" i="12"/>
  <c r="H326" i="12"/>
  <c r="H311" i="12"/>
  <c r="H300" i="12"/>
  <c r="H289" i="12"/>
  <c r="H274" i="12"/>
  <c r="H263" i="12"/>
  <c r="H252" i="12"/>
  <c r="H248" i="12"/>
  <c r="H237" i="12"/>
  <c r="H223" i="12"/>
  <c r="H213" i="12"/>
  <c r="H203" i="12"/>
  <c r="H193" i="12"/>
  <c r="H183" i="12"/>
  <c r="H173" i="12"/>
  <c r="H163" i="12"/>
  <c r="H153" i="12"/>
  <c r="H143" i="12"/>
  <c r="H133" i="12"/>
  <c r="H123" i="12"/>
  <c r="H113" i="12"/>
  <c r="H103" i="12"/>
  <c r="H1067" i="12"/>
  <c r="H980" i="12"/>
  <c r="H970" i="12"/>
  <c r="H961" i="12"/>
  <c r="H932" i="12"/>
  <c r="H876" i="12"/>
  <c r="H781" i="12"/>
  <c r="H773" i="12"/>
  <c r="H722" i="12"/>
  <c r="H682" i="12"/>
  <c r="H634" i="12"/>
  <c r="H615" i="12"/>
  <c r="H563" i="12"/>
  <c r="H547" i="12"/>
  <c r="H479" i="12"/>
  <c r="H473" i="12"/>
  <c r="H468" i="12"/>
  <c r="H443" i="12"/>
  <c r="H414" i="12"/>
  <c r="H409" i="12"/>
  <c r="H377" i="12"/>
  <c r="H1046" i="12"/>
  <c r="H1017" i="12"/>
  <c r="H894" i="12"/>
  <c r="H831" i="12"/>
  <c r="H820" i="12"/>
  <c r="H787" i="12"/>
  <c r="H757" i="12"/>
  <c r="H640" i="12"/>
  <c r="H627" i="12"/>
  <c r="H580" i="12"/>
  <c r="H552" i="12"/>
  <c r="H488" i="12"/>
  <c r="H478" i="12"/>
  <c r="H433" i="12"/>
  <c r="H381" i="12"/>
  <c r="H367" i="12"/>
  <c r="H350" i="12"/>
  <c r="H337" i="12"/>
  <c r="H1026" i="12"/>
  <c r="H893" i="12"/>
  <c r="H865" i="12"/>
  <c r="H819" i="12"/>
  <c r="H749" i="12"/>
  <c r="H620" i="12"/>
  <c r="H596" i="12"/>
  <c r="H546" i="12"/>
  <c r="H524" i="12"/>
  <c r="H508" i="12"/>
  <c r="H483" i="12"/>
  <c r="H477" i="12"/>
  <c r="H428" i="12"/>
  <c r="H399" i="12"/>
  <c r="H385" i="12"/>
  <c r="H358" i="12"/>
  <c r="H329" i="12"/>
  <c r="H1061" i="12"/>
  <c r="H1036" i="12"/>
  <c r="H1024" i="12"/>
  <c r="H989" i="12"/>
  <c r="H929" i="12"/>
  <c r="H738" i="12"/>
  <c r="H686" i="12"/>
  <c r="H644" i="12"/>
  <c r="H635" i="12"/>
  <c r="H619" i="12"/>
  <c r="H597" i="12"/>
  <c r="H569" i="12"/>
  <c r="H548" i="12"/>
  <c r="H541" i="12"/>
  <c r="H514" i="12"/>
  <c r="H482" i="12"/>
  <c r="H340" i="12"/>
  <c r="H312" i="12"/>
  <c r="H307" i="12"/>
  <c r="H271" i="12"/>
  <c r="H236" i="12"/>
  <c r="H220" i="12"/>
  <c r="H208" i="12"/>
  <c r="H161" i="12"/>
  <c r="H149" i="12"/>
  <c r="H130" i="12"/>
  <c r="H1035" i="12"/>
  <c r="H846" i="12"/>
  <c r="H783" i="12"/>
  <c r="H745" i="12"/>
  <c r="H711" i="12"/>
  <c r="H567" i="12"/>
  <c r="H389" i="12"/>
  <c r="H384" i="12"/>
  <c r="H378" i="12"/>
  <c r="H366" i="12"/>
  <c r="H330" i="12"/>
  <c r="H253" i="12"/>
  <c r="H244" i="12"/>
  <c r="H219" i="12"/>
  <c r="H1010" i="12"/>
  <c r="H997" i="12"/>
  <c r="H974" i="12"/>
  <c r="H951" i="12"/>
  <c r="H915" i="12"/>
  <c r="H905" i="12"/>
  <c r="H857" i="12"/>
  <c r="H792" i="12"/>
  <c r="H736" i="12"/>
  <c r="H693" i="12"/>
  <c r="H677" i="12"/>
  <c r="H651" i="12"/>
  <c r="H610" i="12"/>
  <c r="H533" i="12"/>
  <c r="H401" i="12"/>
  <c r="H372" i="12"/>
  <c r="H999" i="12"/>
  <c r="H972" i="12"/>
  <c r="H847" i="12"/>
  <c r="H740" i="12"/>
  <c r="H690" i="12"/>
  <c r="H679" i="12"/>
  <c r="H587" i="12"/>
  <c r="H561" i="12"/>
  <c r="H553" i="12"/>
  <c r="H506" i="12"/>
  <c r="H498" i="12"/>
  <c r="H484" i="12"/>
  <c r="H390" i="12"/>
  <c r="H328" i="12"/>
  <c r="H292" i="12"/>
  <c r="H277" i="12"/>
  <c r="H229" i="12"/>
  <c r="H216" i="12"/>
  <c r="H186" i="12"/>
  <c r="H957" i="12"/>
  <c r="H900" i="12"/>
  <c r="H833" i="12"/>
  <c r="H751" i="12"/>
  <c r="H720" i="12"/>
  <c r="H650" i="12"/>
  <c r="H630" i="12"/>
  <c r="H602" i="12"/>
  <c r="H529" i="12"/>
  <c r="H521" i="12"/>
  <c r="H476" i="12"/>
  <c r="H446" i="12"/>
  <c r="H432" i="12"/>
  <c r="H397" i="12"/>
  <c r="H351" i="12"/>
  <c r="H339" i="12"/>
  <c r="H323" i="12"/>
  <c r="H297" i="12"/>
  <c r="H243" i="12"/>
  <c r="H207" i="12"/>
  <c r="H157" i="12"/>
  <c r="H121" i="12"/>
  <c r="H110" i="12"/>
  <c r="H106" i="12"/>
  <c r="H99" i="12"/>
  <c r="H89" i="12"/>
  <c r="H79" i="12"/>
  <c r="H69" i="12"/>
  <c r="H59" i="12"/>
  <c r="H49" i="12"/>
  <c r="H39" i="12"/>
  <c r="H29" i="12"/>
  <c r="H19" i="12"/>
  <c r="H872" i="12"/>
  <c r="H807" i="12"/>
  <c r="H739" i="12"/>
  <c r="H709" i="12"/>
  <c r="H594" i="12"/>
  <c r="H577" i="12"/>
  <c r="H544" i="12"/>
  <c r="H1041" i="12"/>
  <c r="H943" i="12"/>
  <c r="H761" i="12"/>
  <c r="H730" i="12"/>
  <c r="H649" i="12"/>
  <c r="H585" i="12"/>
  <c r="H560" i="12"/>
  <c r="H467" i="12"/>
  <c r="H382" i="12"/>
  <c r="H375" i="12"/>
  <c r="H362" i="12"/>
  <c r="H356" i="12"/>
  <c r="H317" i="12"/>
  <c r="H291" i="12"/>
  <c r="H272" i="12"/>
  <c r="H262" i="12"/>
  <c r="H257" i="12"/>
  <c r="H233" i="12"/>
  <c r="H215" i="12"/>
  <c r="H202" i="12"/>
  <c r="H128" i="12"/>
  <c r="H117" i="12"/>
  <c r="H102" i="12"/>
  <c r="H92" i="12"/>
  <c r="H82" i="12"/>
  <c r="H72" i="12"/>
  <c r="H62" i="12"/>
  <c r="H52" i="12"/>
  <c r="H42" i="12"/>
  <c r="H32" i="12"/>
  <c r="H22" i="12"/>
  <c r="H12" i="12"/>
  <c r="H1053" i="12"/>
  <c r="H941" i="12"/>
  <c r="H913" i="12"/>
  <c r="H859" i="12"/>
  <c r="H845" i="12"/>
  <c r="H699" i="12"/>
  <c r="H657" i="12"/>
  <c r="H601" i="12"/>
  <c r="H967" i="12"/>
  <c r="H843" i="12"/>
  <c r="H818" i="12"/>
  <c r="H793" i="12"/>
  <c r="H770" i="12"/>
  <c r="H707" i="12"/>
  <c r="H678" i="12"/>
  <c r="H638" i="12"/>
  <c r="H551" i="12"/>
  <c r="H528" i="12"/>
  <c r="H497" i="12"/>
  <c r="H451" i="12"/>
  <c r="H437" i="12"/>
  <c r="H416" i="12"/>
  <c r="H338" i="12"/>
  <c r="H327" i="12"/>
  <c r="H322" i="12"/>
  <c r="H306" i="12"/>
  <c r="H301" i="12"/>
  <c r="H296" i="12"/>
  <c r="H286" i="12"/>
  <c r="H228" i="12"/>
  <c r="H206" i="12"/>
  <c r="H189" i="12"/>
  <c r="H185" i="12"/>
  <c r="H181" i="12"/>
  <c r="H177" i="12"/>
  <c r="H156" i="12"/>
  <c r="H124" i="12"/>
  <c r="H109" i="12"/>
  <c r="H95" i="12"/>
  <c r="H85" i="12"/>
  <c r="H75" i="12"/>
  <c r="H65" i="12"/>
  <c r="H55" i="12"/>
  <c r="H45" i="12"/>
  <c r="H35" i="12"/>
  <c r="H25" i="12"/>
  <c r="H15" i="12"/>
  <c r="H1039" i="12"/>
  <c r="H1032" i="12"/>
  <c r="H1004" i="12"/>
  <c r="H840" i="12"/>
  <c r="H767" i="12"/>
  <c r="H683" i="12"/>
  <c r="H966" i="12"/>
  <c r="H920" i="12"/>
  <c r="H837" i="12"/>
  <c r="H714" i="12"/>
  <c r="H666" i="12"/>
  <c r="H523" i="12"/>
  <c r="H493" i="12"/>
  <c r="H331" i="12"/>
  <c r="H293" i="12"/>
  <c r="H268" i="12"/>
  <c r="H261" i="12"/>
  <c r="H188" i="12"/>
  <c r="H147" i="12"/>
  <c r="H137" i="12"/>
  <c r="H898" i="12"/>
  <c r="H798" i="12"/>
  <c r="H778" i="12"/>
  <c r="H762" i="12"/>
  <c r="H624" i="12"/>
  <c r="H613" i="12"/>
  <c r="H564" i="12"/>
  <c r="H360" i="12"/>
  <c r="H345" i="12"/>
  <c r="H324" i="12"/>
  <c r="H318" i="12"/>
  <c r="H231" i="12"/>
  <c r="H209" i="12"/>
  <c r="H204" i="12"/>
  <c r="H178" i="12"/>
  <c r="H172" i="12"/>
  <c r="H122" i="12"/>
  <c r="H108" i="12"/>
  <c r="H78" i="12"/>
  <c r="H74" i="12"/>
  <c r="H70" i="12"/>
  <c r="H66" i="12"/>
  <c r="H28" i="12"/>
  <c r="H24" i="12"/>
  <c r="H20" i="12"/>
  <c r="H16" i="12"/>
  <c r="H1059" i="12"/>
  <c r="H1005" i="12"/>
  <c r="H944" i="12"/>
  <c r="H919" i="12"/>
  <c r="H897" i="12"/>
  <c r="H853" i="12"/>
  <c r="H814" i="12"/>
  <c r="H760" i="12"/>
  <c r="H744" i="12"/>
  <c r="H726" i="12"/>
  <c r="H652" i="12"/>
  <c r="H573" i="12"/>
  <c r="H532" i="12"/>
  <c r="H502" i="12"/>
  <c r="H352" i="12"/>
  <c r="H344" i="12"/>
  <c r="H198" i="12"/>
  <c r="H162" i="12"/>
  <c r="H136" i="12"/>
  <c r="H131" i="12"/>
  <c r="H937" i="12"/>
  <c r="H623" i="12"/>
  <c r="H472" i="12"/>
  <c r="H454" i="12"/>
  <c r="H359" i="12"/>
  <c r="H759" i="12"/>
  <c r="H712" i="12"/>
  <c r="H609" i="12"/>
  <c r="H531" i="12"/>
  <c r="H492" i="12"/>
  <c r="H464" i="12"/>
  <c r="H436" i="12"/>
  <c r="H418" i="12"/>
  <c r="H310" i="12"/>
  <c r="H298" i="12"/>
  <c r="H279" i="12"/>
  <c r="H273" i="12"/>
  <c r="H267" i="12"/>
  <c r="H214" i="12"/>
  <c r="H167" i="12"/>
  <c r="H126" i="12"/>
  <c r="H112" i="12"/>
  <c r="H61" i="12"/>
  <c r="H57" i="12"/>
  <c r="H53" i="12"/>
  <c r="H11" i="12"/>
  <c r="H852" i="12"/>
  <c r="H598" i="12"/>
  <c r="H584" i="12"/>
  <c r="H518" i="12"/>
  <c r="H510" i="12"/>
  <c r="H501" i="12"/>
  <c r="H408" i="12"/>
  <c r="H400" i="12"/>
  <c r="H392" i="12"/>
  <c r="H304" i="12"/>
  <c r="H242" i="12"/>
  <c r="H182" i="12"/>
  <c r="H135" i="12"/>
  <c r="H116" i="12"/>
  <c r="H98" i="12"/>
  <c r="H94" i="12"/>
  <c r="H90" i="12"/>
  <c r="H86" i="12"/>
  <c r="H48" i="12"/>
  <c r="H44" i="12"/>
  <c r="H40" i="12"/>
  <c r="H36" i="12"/>
  <c r="H1029" i="12"/>
  <c r="H891" i="12"/>
  <c r="H870" i="12"/>
  <c r="H791" i="12"/>
  <c r="H742" i="12"/>
  <c r="H694" i="12"/>
  <c r="H608" i="12"/>
  <c r="H549" i="12"/>
  <c r="H539" i="12"/>
  <c r="H33" i="12"/>
  <c r="H60" i="12"/>
  <c r="H83" i="12"/>
  <c r="H111" i="12"/>
  <c r="I137" i="12"/>
  <c r="I150" i="12"/>
  <c r="I191" i="12"/>
  <c r="H221" i="12"/>
  <c r="I283" i="12"/>
  <c r="I293" i="12"/>
  <c r="I309" i="12"/>
  <c r="I327" i="12"/>
  <c r="H336" i="12"/>
  <c r="H369" i="12"/>
  <c r="I380" i="12"/>
  <c r="H405" i="12"/>
  <c r="I480" i="12"/>
  <c r="I496" i="12"/>
  <c r="H537" i="12"/>
  <c r="H571" i="12"/>
  <c r="I590" i="12"/>
  <c r="I606" i="12"/>
  <c r="I629" i="12"/>
  <c r="H673" i="12"/>
  <c r="H826" i="12"/>
  <c r="H862" i="12"/>
  <c r="H995" i="12"/>
  <c r="H118" i="12"/>
  <c r="I33" i="12"/>
  <c r="H38" i="12"/>
  <c r="I60" i="12"/>
  <c r="I83" i="12"/>
  <c r="H88" i="12"/>
  <c r="H105" i="12"/>
  <c r="I111" i="12"/>
  <c r="I118" i="12"/>
  <c r="H158" i="12"/>
  <c r="H199" i="12"/>
  <c r="I213" i="12"/>
  <c r="I221" i="12"/>
  <c r="I235" i="12"/>
  <c r="H251" i="12"/>
  <c r="H370" i="12"/>
  <c r="I405" i="12"/>
  <c r="I416" i="12"/>
  <c r="H430" i="12"/>
  <c r="H442" i="12"/>
  <c r="H457" i="12"/>
  <c r="I470" i="12"/>
  <c r="I571" i="12"/>
  <c r="H591" i="12"/>
  <c r="H655" i="12"/>
  <c r="H700" i="12"/>
  <c r="H748" i="12"/>
  <c r="I827" i="12"/>
  <c r="I1090" i="12"/>
  <c r="I1080" i="12"/>
  <c r="I1070" i="12"/>
  <c r="I1060" i="12"/>
  <c r="I1050" i="12"/>
  <c r="I1040" i="12"/>
  <c r="I1030" i="12"/>
  <c r="I1020" i="12"/>
  <c r="I1010" i="12"/>
  <c r="I1000" i="12"/>
  <c r="I990" i="12"/>
  <c r="I980" i="12"/>
  <c r="I970" i="12"/>
  <c r="I960" i="12"/>
  <c r="I950" i="12"/>
  <c r="I940" i="12"/>
  <c r="I930" i="12"/>
  <c r="I920" i="12"/>
  <c r="I910" i="12"/>
  <c r="I900" i="12"/>
  <c r="I890" i="12"/>
  <c r="I880" i="12"/>
  <c r="I870" i="12"/>
  <c r="I860" i="12"/>
  <c r="I850" i="12"/>
  <c r="I840" i="12"/>
  <c r="I830" i="12"/>
  <c r="I820" i="12"/>
  <c r="I810" i="12"/>
  <c r="I1083" i="12"/>
  <c r="I1073" i="12"/>
  <c r="I1063" i="12"/>
  <c r="I1053" i="12"/>
  <c r="I1043" i="12"/>
  <c r="I1033" i="12"/>
  <c r="I1023" i="12"/>
  <c r="I1013" i="12"/>
  <c r="I1003" i="12"/>
  <c r="I993" i="12"/>
  <c r="I983" i="12"/>
  <c r="I973" i="12"/>
  <c r="I963" i="12"/>
  <c r="I953" i="12"/>
  <c r="I943" i="12"/>
  <c r="I933" i="12"/>
  <c r="I923" i="12"/>
  <c r="I913" i="12"/>
  <c r="I903" i="12"/>
  <c r="I893" i="12"/>
  <c r="I883" i="12"/>
  <c r="I873" i="12"/>
  <c r="I863" i="12"/>
  <c r="I853" i="12"/>
  <c r="I843" i="12"/>
  <c r="I833" i="12"/>
  <c r="I823" i="12"/>
  <c r="I813" i="12"/>
  <c r="I1082" i="12"/>
  <c r="I1071" i="12"/>
  <c r="I1056" i="12"/>
  <c r="I1045" i="12"/>
  <c r="I1034" i="12"/>
  <c r="I1019" i="12"/>
  <c r="I1008" i="12"/>
  <c r="I997" i="12"/>
  <c r="I982" i="12"/>
  <c r="I971" i="12"/>
  <c r="I956" i="12"/>
  <c r="I945" i="12"/>
  <c r="I934" i="12"/>
  <c r="I919" i="12"/>
  <c r="I908" i="12"/>
  <c r="I897" i="12"/>
  <c r="I882" i="12"/>
  <c r="I871" i="12"/>
  <c r="I856" i="12"/>
  <c r="I845" i="12"/>
  <c r="I834" i="12"/>
  <c r="I819" i="12"/>
  <c r="I808" i="12"/>
  <c r="I798" i="12"/>
  <c r="I788" i="12"/>
  <c r="I778" i="12"/>
  <c r="I768" i="12"/>
  <c r="I758" i="12"/>
  <c r="I748" i="12"/>
  <c r="I738" i="12"/>
  <c r="I728" i="12"/>
  <c r="I718" i="12"/>
  <c r="I708" i="12"/>
  <c r="I698" i="12"/>
  <c r="I688" i="12"/>
  <c r="I678" i="12"/>
  <c r="I668" i="12"/>
  <c r="I658" i="12"/>
  <c r="I648" i="12"/>
  <c r="I638" i="12"/>
  <c r="I628" i="12"/>
  <c r="I618" i="12"/>
  <c r="I608" i="12"/>
  <c r="I598" i="12"/>
  <c r="I588" i="12"/>
  <c r="I578" i="12"/>
  <c r="I568" i="12"/>
  <c r="I1069" i="12"/>
  <c r="I1065" i="12"/>
  <c r="I1061" i="12"/>
  <c r="I1057" i="12"/>
  <c r="I1036" i="12"/>
  <c r="I1032" i="12"/>
  <c r="I1028" i="12"/>
  <c r="I1024" i="12"/>
  <c r="I999" i="12"/>
  <c r="I995" i="12"/>
  <c r="I991" i="12"/>
  <c r="I987" i="12"/>
  <c r="I966" i="12"/>
  <c r="I962" i="12"/>
  <c r="I958" i="12"/>
  <c r="I954" i="12"/>
  <c r="I929" i="12"/>
  <c r="I925" i="12"/>
  <c r="I921" i="12"/>
  <c r="I917" i="12"/>
  <c r="I896" i="12"/>
  <c r="I892" i="12"/>
  <c r="I888" i="12"/>
  <c r="I884" i="12"/>
  <c r="I859" i="12"/>
  <c r="I855" i="12"/>
  <c r="I851" i="12"/>
  <c r="I847" i="12"/>
  <c r="I826" i="12"/>
  <c r="I822" i="12"/>
  <c r="I818" i="12"/>
  <c r="I814" i="12"/>
  <c r="I806" i="12"/>
  <c r="I795" i="12"/>
  <c r="I791" i="12"/>
  <c r="I780" i="12"/>
  <c r="I773" i="12"/>
  <c r="I766" i="12"/>
  <c r="I759" i="12"/>
  <c r="I752" i="12"/>
  <c r="I1062" i="12"/>
  <c r="I1039" i="12"/>
  <c r="I1021" i="12"/>
  <c r="I1012" i="12"/>
  <c r="I977" i="12"/>
  <c r="I951" i="12"/>
  <c r="I912" i="12"/>
  <c r="I886" i="12"/>
  <c r="I821" i="12"/>
  <c r="I804" i="12"/>
  <c r="I777" i="12"/>
  <c r="I751" i="12"/>
  <c r="I744" i="12"/>
  <c r="I737" i="12"/>
  <c r="I730" i="12"/>
  <c r="I723" i="12"/>
  <c r="I716" i="12"/>
  <c r="I709" i="12"/>
  <c r="I702" i="12"/>
  <c r="I695" i="12"/>
  <c r="I1052" i="12"/>
  <c r="I1011" i="12"/>
  <c r="I998" i="12"/>
  <c r="I989" i="12"/>
  <c r="I972" i="12"/>
  <c r="I946" i="12"/>
  <c r="I907" i="12"/>
  <c r="I881" i="12"/>
  <c r="I864" i="12"/>
  <c r="I842" i="12"/>
  <c r="I816" i="12"/>
  <c r="I792" i="12"/>
  <c r="I784" i="12"/>
  <c r="I769" i="12"/>
  <c r="I747" i="12"/>
  <c r="I740" i="12"/>
  <c r="I733" i="12"/>
  <c r="I1089" i="12"/>
  <c r="I1084" i="12"/>
  <c r="I1079" i="12"/>
  <c r="I1074" i="12"/>
  <c r="I1064" i="12"/>
  <c r="I1054" i="12"/>
  <c r="I1049" i="12"/>
  <c r="I1018" i="12"/>
  <c r="I984" i="12"/>
  <c r="I955" i="12"/>
  <c r="I926" i="12"/>
  <c r="I902" i="12"/>
  <c r="I878" i="12"/>
  <c r="I854" i="12"/>
  <c r="I835" i="12"/>
  <c r="I825" i="12"/>
  <c r="I789" i="12"/>
  <c r="I717" i="12"/>
  <c r="I706" i="12"/>
  <c r="I691" i="12"/>
  <c r="I680" i="12"/>
  <c r="I669" i="12"/>
  <c r="I621" i="12"/>
  <c r="I614" i="12"/>
  <c r="I607" i="12"/>
  <c r="I600" i="12"/>
  <c r="I593" i="12"/>
  <c r="I586" i="12"/>
  <c r="I579" i="12"/>
  <c r="I572" i="12"/>
  <c r="I565" i="12"/>
  <c r="I979" i="12"/>
  <c r="I974" i="12"/>
  <c r="I931" i="12"/>
  <c r="I849" i="12"/>
  <c r="I815" i="12"/>
  <c r="I793" i="12"/>
  <c r="I654" i="12"/>
  <c r="I643" i="12"/>
  <c r="I632" i="12"/>
  <c r="I558" i="12"/>
  <c r="I548" i="12"/>
  <c r="I538" i="12"/>
  <c r="I528" i="12"/>
  <c r="I518" i="12"/>
  <c r="I508" i="12"/>
  <c r="I498" i="12"/>
  <c r="I488" i="12"/>
  <c r="I478" i="12"/>
  <c r="I468" i="12"/>
  <c r="I458" i="12"/>
  <c r="I988" i="12"/>
  <c r="I959" i="12"/>
  <c r="I906" i="12"/>
  <c r="I858" i="12"/>
  <c r="I839" i="12"/>
  <c r="I829" i="12"/>
  <c r="I801" i="12"/>
  <c r="I755" i="12"/>
  <c r="I739" i="12"/>
  <c r="I661" i="12"/>
  <c r="I650" i="12"/>
  <c r="I639" i="12"/>
  <c r="I624" i="12"/>
  <c r="I617" i="12"/>
  <c r="I610" i="12"/>
  <c r="I603" i="12"/>
  <c r="I596" i="12"/>
  <c r="I589" i="12"/>
  <c r="I582" i="12"/>
  <c r="I575" i="12"/>
  <c r="I561" i="12"/>
  <c r="I551" i="12"/>
  <c r="I541" i="12"/>
  <c r="I531" i="12"/>
  <c r="I521" i="12"/>
  <c r="I949" i="12"/>
  <c r="I915" i="12"/>
  <c r="I877" i="12"/>
  <c r="I872" i="12"/>
  <c r="I867" i="12"/>
  <c r="I1076" i="12"/>
  <c r="I1038" i="12"/>
  <c r="I976" i="12"/>
  <c r="I952" i="12"/>
  <c r="I928" i="12"/>
  <c r="I916" i="12"/>
  <c r="I904" i="12"/>
  <c r="I868" i="12"/>
  <c r="I800" i="12"/>
  <c r="I790" i="12"/>
  <c r="I756" i="12"/>
  <c r="I746" i="12"/>
  <c r="I715" i="12"/>
  <c r="I689" i="12"/>
  <c r="I641" i="12"/>
  <c r="I574" i="12"/>
  <c r="I570" i="12"/>
  <c r="I566" i="12"/>
  <c r="I562" i="12"/>
  <c r="I550" i="12"/>
  <c r="I515" i="12"/>
  <c r="I511" i="12"/>
  <c r="I500" i="12"/>
  <c r="I489" i="12"/>
  <c r="I474" i="12"/>
  <c r="I463" i="12"/>
  <c r="I452" i="12"/>
  <c r="I445" i="12"/>
  <c r="I403" i="12"/>
  <c r="I393" i="12"/>
  <c r="I383" i="12"/>
  <c r="I373" i="12"/>
  <c r="I363" i="12"/>
  <c r="I353" i="12"/>
  <c r="I343" i="12"/>
  <c r="I1088" i="12"/>
  <c r="I1025" i="12"/>
  <c r="I964" i="12"/>
  <c r="I922" i="12"/>
  <c r="I898" i="12"/>
  <c r="I874" i="12"/>
  <c r="I805" i="12"/>
  <c r="I770" i="12"/>
  <c r="I765" i="12"/>
  <c r="I719" i="12"/>
  <c r="I693" i="12"/>
  <c r="I667" i="12"/>
  <c r="I546" i="12"/>
  <c r="I534" i="12"/>
  <c r="I1044" i="12"/>
  <c r="I994" i="12"/>
  <c r="I939" i="12"/>
  <c r="I891" i="12"/>
  <c r="I838" i="12"/>
  <c r="I760" i="12"/>
  <c r="I741" i="12"/>
  <c r="I732" i="12"/>
  <c r="I701" i="12"/>
  <c r="I684" i="12"/>
  <c r="I649" i="12"/>
  <c r="I623" i="12"/>
  <c r="I619" i="12"/>
  <c r="I615" i="12"/>
  <c r="I526" i="12"/>
  <c r="I1081" i="12"/>
  <c r="I1068" i="12"/>
  <c r="I1005" i="12"/>
  <c r="I957" i="12"/>
  <c r="I866" i="12"/>
  <c r="I809" i="12"/>
  <c r="I799" i="12"/>
  <c r="I754" i="12"/>
  <c r="I736" i="12"/>
  <c r="I731" i="12"/>
  <c r="I714" i="12"/>
  <c r="I705" i="12"/>
  <c r="I679" i="12"/>
  <c r="I662" i="12"/>
  <c r="I653" i="12"/>
  <c r="I636" i="12"/>
  <c r="I1072" i="12"/>
  <c r="I1048" i="12"/>
  <c r="I1009" i="12"/>
  <c r="I986" i="12"/>
  <c r="I911" i="12"/>
  <c r="I844" i="12"/>
  <c r="I796" i="12"/>
  <c r="I735" i="12"/>
  <c r="I703" i="12"/>
  <c r="I697" i="12"/>
  <c r="I622" i="12"/>
  <c r="I536" i="12"/>
  <c r="I522" i="12"/>
  <c r="I513" i="12"/>
  <c r="I491" i="12"/>
  <c r="I423" i="12"/>
  <c r="I419" i="12"/>
  <c r="I415" i="12"/>
  <c r="I391" i="12"/>
  <c r="I379" i="12"/>
  <c r="I1016" i="12"/>
  <c r="I978" i="12"/>
  <c r="I948" i="12"/>
  <c r="I941" i="12"/>
  <c r="I713" i="12"/>
  <c r="I686" i="12"/>
  <c r="I681" i="12"/>
  <c r="I675" i="12"/>
  <c r="I602" i="12"/>
  <c r="I573" i="12"/>
  <c r="I559" i="12"/>
  <c r="I545" i="12"/>
  <c r="I517" i="12"/>
  <c r="I465" i="12"/>
  <c r="I427" i="12"/>
  <c r="I387" i="12"/>
  <c r="I375" i="12"/>
  <c r="I360" i="12"/>
  <c r="I356" i="12"/>
  <c r="I345" i="12"/>
  <c r="I338" i="12"/>
  <c r="I328" i="12"/>
  <c r="I318" i="12"/>
  <c r="I308" i="12"/>
  <c r="I298" i="12"/>
  <c r="I288" i="12"/>
  <c r="I278" i="12"/>
  <c r="I268" i="12"/>
  <c r="I258" i="12"/>
  <c r="I248" i="12"/>
  <c r="I238" i="12"/>
  <c r="I228" i="12"/>
  <c r="I1015" i="12"/>
  <c r="I985" i="12"/>
  <c r="I932" i="12"/>
  <c r="I865" i="12"/>
  <c r="I642" i="12"/>
  <c r="I637" i="12"/>
  <c r="I597" i="12"/>
  <c r="I592" i="12"/>
  <c r="I563" i="12"/>
  <c r="I549" i="12"/>
  <c r="I495" i="12"/>
  <c r="I473" i="12"/>
  <c r="I456" i="12"/>
  <c r="I431" i="12"/>
  <c r="I406" i="12"/>
  <c r="I402" i="12"/>
  <c r="I367" i="12"/>
  <c r="I352" i="12"/>
  <c r="I341" i="12"/>
  <c r="I331" i="12"/>
  <c r="I1078" i="12"/>
  <c r="I1022" i="12"/>
  <c r="I1007" i="12"/>
  <c r="I969" i="12"/>
  <c r="I924" i="12"/>
  <c r="I909" i="12"/>
  <c r="I887" i="12"/>
  <c r="I879" i="12"/>
  <c r="I857" i="12"/>
  <c r="I807" i="12"/>
  <c r="I794" i="12"/>
  <c r="I763" i="12"/>
  <c r="I734" i="12"/>
  <c r="I712" i="12"/>
  <c r="I707" i="12"/>
  <c r="I674" i="12"/>
  <c r="I616" i="12"/>
  <c r="I611" i="12"/>
  <c r="I1087" i="12"/>
  <c r="I1067" i="12"/>
  <c r="I1047" i="12"/>
  <c r="I1037" i="12"/>
  <c r="I961" i="12"/>
  <c r="I895" i="12"/>
  <c r="I885" i="12"/>
  <c r="I876" i="12"/>
  <c r="I797" i="12"/>
  <c r="I781" i="12"/>
  <c r="I750" i="12"/>
  <c r="I722" i="12"/>
  <c r="I682" i="12"/>
  <c r="I634" i="12"/>
  <c r="I547" i="12"/>
  <c r="I479" i="12"/>
  <c r="I443" i="12"/>
  <c r="I414" i="12"/>
  <c r="I409" i="12"/>
  <c r="I377" i="12"/>
  <c r="I1077" i="12"/>
  <c r="I1058" i="12"/>
  <c r="I905" i="12"/>
  <c r="I743" i="12"/>
  <c r="I729" i="12"/>
  <c r="I655" i="12"/>
  <c r="I609" i="12"/>
  <c r="I569" i="12"/>
  <c r="I557" i="12"/>
  <c r="I530" i="12"/>
  <c r="I525" i="12"/>
  <c r="I514" i="12"/>
  <c r="I504" i="12"/>
  <c r="I453" i="12"/>
  <c r="I448" i="12"/>
  <c r="I424" i="12"/>
  <c r="I400" i="12"/>
  <c r="I372" i="12"/>
  <c r="I322" i="12"/>
  <c r="I307" i="12"/>
  <c r="I296" i="12"/>
  <c r="I285" i="12"/>
  <c r="I281" i="12"/>
  <c r="I270" i="12"/>
  <c r="I259" i="12"/>
  <c r="I244" i="12"/>
  <c r="I233" i="12"/>
  <c r="I226" i="12"/>
  <c r="I216" i="12"/>
  <c r="I206" i="12"/>
  <c r="I196" i="12"/>
  <c r="I186" i="12"/>
  <c r="I176" i="12"/>
  <c r="I166" i="12"/>
  <c r="I156" i="12"/>
  <c r="I146" i="12"/>
  <c r="I136" i="12"/>
  <c r="I126" i="12"/>
  <c r="I116" i="12"/>
  <c r="I106" i="12"/>
  <c r="I1066" i="12"/>
  <c r="I1006" i="12"/>
  <c r="I968" i="12"/>
  <c r="I942" i="12"/>
  <c r="I694" i="12"/>
  <c r="I591" i="12"/>
  <c r="I585" i="12"/>
  <c r="I509" i="12"/>
  <c r="I503" i="12"/>
  <c r="I447" i="12"/>
  <c r="I418" i="12"/>
  <c r="I404" i="12"/>
  <c r="I390" i="12"/>
  <c r="I354" i="12"/>
  <c r="I333" i="12"/>
  <c r="I314" i="12"/>
  <c r="I303" i="12"/>
  <c r="I292" i="12"/>
  <c r="I277" i="12"/>
  <c r="I266" i="12"/>
  <c r="I255" i="12"/>
  <c r="I251" i="12"/>
  <c r="I240" i="12"/>
  <c r="I219" i="12"/>
  <c r="I209" i="12"/>
  <c r="I199" i="12"/>
  <c r="I189" i="12"/>
  <c r="I179" i="12"/>
  <c r="I169" i="12"/>
  <c r="I159" i="12"/>
  <c r="I149" i="12"/>
  <c r="I139" i="12"/>
  <c r="I1085" i="12"/>
  <c r="I1075" i="12"/>
  <c r="I996" i="12"/>
  <c r="I875" i="12"/>
  <c r="I803" i="12"/>
  <c r="I772" i="12"/>
  <c r="I727" i="12"/>
  <c r="I721" i="12"/>
  <c r="I700" i="12"/>
  <c r="I660" i="12"/>
  <c r="I646" i="12"/>
  <c r="I626" i="12"/>
  <c r="I540" i="12"/>
  <c r="I535" i="12"/>
  <c r="I519" i="12"/>
  <c r="I493" i="12"/>
  <c r="I462" i="12"/>
  <c r="I457" i="12"/>
  <c r="I437" i="12"/>
  <c r="I408" i="12"/>
  <c r="I394" i="12"/>
  <c r="I371" i="12"/>
  <c r="I362" i="12"/>
  <c r="I325" i="12"/>
  <c r="I321" i="12"/>
  <c r="I310" i="12"/>
  <c r="I299" i="12"/>
  <c r="I1086" i="12"/>
  <c r="I1001" i="12"/>
  <c r="I918" i="12"/>
  <c r="I894" i="12"/>
  <c r="I836" i="12"/>
  <c r="I785" i="12"/>
  <c r="I720" i="12"/>
  <c r="I627" i="12"/>
  <c r="I612" i="12"/>
  <c r="I583" i="12"/>
  <c r="I576" i="12"/>
  <c r="I507" i="12"/>
  <c r="I450" i="12"/>
  <c r="I438" i="12"/>
  <c r="I432" i="12"/>
  <c r="I420" i="12"/>
  <c r="I351" i="12"/>
  <c r="I262" i="12"/>
  <c r="I245" i="12"/>
  <c r="I204" i="12"/>
  <c r="I192" i="12"/>
  <c r="I157" i="12"/>
  <c r="I145" i="12"/>
  <c r="I965" i="12"/>
  <c r="I685" i="12"/>
  <c r="I677" i="12"/>
  <c r="I651" i="12"/>
  <c r="I604" i="12"/>
  <c r="I533" i="12"/>
  <c r="I527" i="12"/>
  <c r="I520" i="12"/>
  <c r="I494" i="12"/>
  <c r="I455" i="12"/>
  <c r="I407" i="12"/>
  <c r="I401" i="12"/>
  <c r="I361" i="12"/>
  <c r="I320" i="12"/>
  <c r="I311" i="12"/>
  <c r="I306" i="12"/>
  <c r="I297" i="12"/>
  <c r="I279" i="12"/>
  <c r="I257" i="12"/>
  <c r="I231" i="12"/>
  <c r="I227" i="12"/>
  <c r="I215" i="12"/>
  <c r="I1046" i="12"/>
  <c r="I938" i="12"/>
  <c r="I824" i="12"/>
  <c r="I802" i="12"/>
  <c r="I659" i="12"/>
  <c r="I581" i="12"/>
  <c r="I560" i="12"/>
  <c r="I553" i="12"/>
  <c r="I487" i="12"/>
  <c r="I475" i="12"/>
  <c r="I425" i="12"/>
  <c r="I395" i="12"/>
  <c r="I1055" i="12"/>
  <c r="I861" i="12"/>
  <c r="I710" i="12"/>
  <c r="I630" i="12"/>
  <c r="I529" i="12"/>
  <c r="I476" i="12"/>
  <c r="I446" i="12"/>
  <c r="I397" i="12"/>
  <c r="I376" i="12"/>
  <c r="I339" i="12"/>
  <c r="I323" i="12"/>
  <c r="I263" i="12"/>
  <c r="I253" i="12"/>
  <c r="I243" i="12"/>
  <c r="I207" i="12"/>
  <c r="I153" i="12"/>
  <c r="I121" i="12"/>
  <c r="I110" i="12"/>
  <c r="I99" i="12"/>
  <c r="I89" i="12"/>
  <c r="I79" i="12"/>
  <c r="I69" i="12"/>
  <c r="I59" i="12"/>
  <c r="I49" i="12"/>
  <c r="I39" i="12"/>
  <c r="I29" i="12"/>
  <c r="I19" i="12"/>
  <c r="I1027" i="12"/>
  <c r="I846" i="12"/>
  <c r="I594" i="12"/>
  <c r="I577" i="12"/>
  <c r="I544" i="12"/>
  <c r="I537" i="12"/>
  <c r="I460" i="12"/>
  <c r="I439" i="12"/>
  <c r="I417" i="12"/>
  <c r="I389" i="12"/>
  <c r="I369" i="12"/>
  <c r="I357" i="12"/>
  <c r="I344" i="12"/>
  <c r="I302" i="12"/>
  <c r="I282" i="12"/>
  <c r="I211" i="12"/>
  <c r="I198" i="12"/>
  <c r="I194" i="12"/>
  <c r="I190" i="12"/>
  <c r="I165" i="12"/>
  <c r="I161" i="12"/>
  <c r="I132" i="12"/>
  <c r="I1041" i="12"/>
  <c r="I1026" i="12"/>
  <c r="I914" i="12"/>
  <c r="I761" i="12"/>
  <c r="I670" i="12"/>
  <c r="I620" i="12"/>
  <c r="I832" i="12"/>
  <c r="I783" i="12"/>
  <c r="I771" i="12"/>
  <c r="I749" i="12"/>
  <c r="I699" i="12"/>
  <c r="I657" i="12"/>
  <c r="I601" i="12"/>
  <c r="I552" i="12"/>
  <c r="I512" i="12"/>
  <c r="I490" i="12"/>
  <c r="I430" i="12"/>
  <c r="I396" i="12"/>
  <c r="I350" i="12"/>
  <c r="I267" i="12"/>
  <c r="I247" i="12"/>
  <c r="I224" i="12"/>
  <c r="I152" i="12"/>
  <c r="I148" i="12"/>
  <c r="I144" i="12"/>
  <c r="I140" i="12"/>
  <c r="I967" i="12"/>
  <c r="I927" i="12"/>
  <c r="I782" i="12"/>
  <c r="I899" i="12"/>
  <c r="I567" i="12"/>
  <c r="I505" i="12"/>
  <c r="I481" i="12"/>
  <c r="I466" i="12"/>
  <c r="I459" i="12"/>
  <c r="I388" i="12"/>
  <c r="I349" i="12"/>
  <c r="I276" i="12"/>
  <c r="I261" i="12"/>
  <c r="I252" i="12"/>
  <c r="I981" i="12"/>
  <c r="I852" i="12"/>
  <c r="I812" i="12"/>
  <c r="I724" i="12"/>
  <c r="I704" i="12"/>
  <c r="I673" i="12"/>
  <c r="I762" i="12"/>
  <c r="I745" i="12"/>
  <c r="I613" i="12"/>
  <c r="I564" i="12"/>
  <c r="I385" i="12"/>
  <c r="I346" i="12"/>
  <c r="I324" i="12"/>
  <c r="I305" i="12"/>
  <c r="I178" i="12"/>
  <c r="I172" i="12"/>
  <c r="I122" i="12"/>
  <c r="I108" i="12"/>
  <c r="I78" i="12"/>
  <c r="I74" i="12"/>
  <c r="I70" i="12"/>
  <c r="I66" i="12"/>
  <c r="I28" i="12"/>
  <c r="I24" i="12"/>
  <c r="I20" i="12"/>
  <c r="I16" i="12"/>
  <c r="I502" i="12"/>
  <c r="I1059" i="12"/>
  <c r="I944" i="12"/>
  <c r="I817" i="12"/>
  <c r="I726" i="12"/>
  <c r="I652" i="12"/>
  <c r="I542" i="12"/>
  <c r="I532" i="12"/>
  <c r="I484" i="12"/>
  <c r="I428" i="12"/>
  <c r="I411" i="12"/>
  <c r="I368" i="12"/>
  <c r="I337" i="12"/>
  <c r="I237" i="12"/>
  <c r="I193" i="12"/>
  <c r="I183" i="12"/>
  <c r="I162" i="12"/>
  <c r="I131" i="12"/>
  <c r="I1031" i="12"/>
  <c r="I599" i="12"/>
  <c r="I492" i="12"/>
  <c r="I483" i="12"/>
  <c r="I464" i="12"/>
  <c r="I436" i="12"/>
  <c r="I410" i="12"/>
  <c r="I317" i="12"/>
  <c r="I291" i="12"/>
  <c r="I273" i="12"/>
  <c r="I220" i="12"/>
  <c r="I214" i="12"/>
  <c r="I167" i="12"/>
  <c r="I117" i="12"/>
  <c r="I112" i="12"/>
  <c r="I82" i="12"/>
  <c r="I61" i="12"/>
  <c r="I57" i="12"/>
  <c r="I53" i="12"/>
  <c r="I32" i="12"/>
  <c r="I11" i="12"/>
  <c r="I831" i="12"/>
  <c r="I635" i="12"/>
  <c r="I584" i="12"/>
  <c r="I510" i="12"/>
  <c r="I501" i="12"/>
  <c r="I392" i="12"/>
  <c r="I384" i="12"/>
  <c r="I304" i="12"/>
  <c r="I937" i="12"/>
  <c r="I696" i="12"/>
  <c r="I665" i="12"/>
  <c r="I587" i="12"/>
  <c r="I482" i="12"/>
  <c r="I472" i="12"/>
  <c r="I454" i="12"/>
  <c r="I366" i="12"/>
  <c r="I359" i="12"/>
  <c r="I249" i="12"/>
  <c r="I225" i="12"/>
  <c r="I177" i="12"/>
  <c r="I151" i="12"/>
  <c r="I141" i="12"/>
  <c r="I65" i="12"/>
  <c r="I15" i="12"/>
  <c r="I1029" i="12"/>
  <c r="I1004" i="12"/>
  <c r="I811" i="12"/>
  <c r="I776" i="12"/>
  <c r="I757" i="12"/>
  <c r="I742" i="12"/>
  <c r="I664" i="12"/>
  <c r="I539" i="12"/>
  <c r="I444" i="12"/>
  <c r="I435" i="12"/>
  <c r="I374" i="12"/>
  <c r="I336" i="12"/>
  <c r="I316" i="12"/>
  <c r="I284" i="12"/>
  <c r="I260" i="12"/>
  <c r="I254" i="12"/>
  <c r="I203" i="12"/>
  <c r="I197" i="12"/>
  <c r="I187" i="12"/>
  <c r="I1051" i="12"/>
  <c r="I828" i="12"/>
  <c r="I711" i="12"/>
  <c r="I647" i="12"/>
  <c r="H164" i="12"/>
  <c r="H27" i="12"/>
  <c r="I38" i="12"/>
  <c r="H50" i="12"/>
  <c r="H77" i="12"/>
  <c r="I88" i="12"/>
  <c r="H100" i="12"/>
  <c r="I105" i="12"/>
  <c r="I130" i="12"/>
  <c r="I158" i="12"/>
  <c r="I164" i="12"/>
  <c r="H171" i="12"/>
  <c r="H276" i="12"/>
  <c r="I370" i="12"/>
  <c r="I442" i="12"/>
  <c r="I485" i="12"/>
  <c r="I524" i="12"/>
  <c r="H538" i="12"/>
  <c r="H556" i="12"/>
  <c r="H931" i="12"/>
  <c r="H996" i="12"/>
  <c r="I1035" i="12"/>
  <c r="H1071" i="12"/>
  <c r="I50" i="12"/>
  <c r="I77" i="12"/>
  <c r="I100" i="12"/>
  <c r="I124" i="12"/>
  <c r="H144" i="12"/>
  <c r="I171" i="12"/>
  <c r="I185" i="12"/>
  <c r="H200" i="12"/>
  <c r="H260" i="12"/>
  <c r="H269" i="12"/>
  <c r="H284" i="12"/>
  <c r="I301" i="12"/>
  <c r="I312" i="12"/>
  <c r="H348" i="12"/>
  <c r="I358" i="12"/>
  <c r="I497" i="12"/>
  <c r="H512" i="12"/>
  <c r="I556" i="12"/>
  <c r="H576" i="12"/>
  <c r="H592" i="12"/>
  <c r="I676" i="12"/>
  <c r="I774" i="12"/>
  <c r="H801" i="12"/>
  <c r="H828" i="12"/>
  <c r="H1000" i="12"/>
  <c r="H17" i="12"/>
  <c r="I44" i="12"/>
  <c r="H67" i="12"/>
  <c r="I72" i="12"/>
  <c r="I94" i="12"/>
  <c r="H138" i="12"/>
  <c r="H151" i="12"/>
  <c r="H165" i="12"/>
  <c r="H179" i="12"/>
  <c r="H192" i="12"/>
  <c r="I200" i="12"/>
  <c r="I236" i="12"/>
  <c r="I269" i="12"/>
  <c r="H294" i="12"/>
  <c r="H302" i="12"/>
  <c r="H320" i="12"/>
  <c r="I348" i="12"/>
  <c r="I381" i="12"/>
  <c r="H394" i="12"/>
  <c r="H421" i="12"/>
  <c r="H444" i="12"/>
  <c r="H471" i="12"/>
  <c r="I631" i="12"/>
  <c r="I775" i="12"/>
  <c r="H803" i="12"/>
  <c r="I837" i="12"/>
  <c r="H1073" i="12"/>
  <c r="I17" i="12"/>
  <c r="I45" i="12"/>
  <c r="H56" i="12"/>
  <c r="I67" i="12"/>
  <c r="I95" i="12"/>
  <c r="I113" i="12"/>
  <c r="H125" i="12"/>
  <c r="I138" i="12"/>
  <c r="H152" i="12"/>
  <c r="I173" i="12"/>
  <c r="I229" i="12"/>
  <c r="I286" i="12"/>
  <c r="I294" i="12"/>
  <c r="H313" i="12"/>
  <c r="I329" i="12"/>
  <c r="I421" i="12"/>
  <c r="I433" i="12"/>
  <c r="I471" i="12"/>
  <c r="H486" i="12"/>
  <c r="H543" i="12"/>
  <c r="H633" i="12"/>
  <c r="H656" i="12"/>
  <c r="H704" i="12"/>
  <c r="I725" i="12"/>
  <c r="I901" i="12"/>
  <c r="H1042" i="12"/>
  <c r="I22" i="12"/>
  <c r="I12" i="12"/>
  <c r="H34" i="12"/>
  <c r="I56" i="12"/>
  <c r="I62" i="12"/>
  <c r="H84" i="12"/>
  <c r="H119" i="12"/>
  <c r="I125" i="12"/>
  <c r="H132" i="12"/>
  <c r="H145" i="12"/>
  <c r="H194" i="12"/>
  <c r="H222" i="12"/>
  <c r="H238" i="12"/>
  <c r="H303" i="12"/>
  <c r="I313" i="12"/>
  <c r="I330" i="12"/>
  <c r="I340" i="12"/>
  <c r="H361" i="12"/>
  <c r="I382" i="12"/>
  <c r="H447" i="12"/>
  <c r="I486" i="12"/>
  <c r="I499" i="12"/>
  <c r="I543" i="12"/>
  <c r="H557" i="12"/>
  <c r="I595" i="12"/>
  <c r="I633" i="12"/>
  <c r="I656" i="12"/>
  <c r="H731" i="12"/>
  <c r="I753" i="12"/>
  <c r="I779" i="12"/>
  <c r="H866" i="12"/>
  <c r="I935" i="12"/>
  <c r="H973" i="12"/>
  <c r="I1002" i="12"/>
  <c r="I1042" i="12"/>
  <c r="J18" i="10" l="1"/>
  <c r="H18" i="10"/>
  <c r="F18" i="10"/>
  <c r="D18" i="10"/>
  <c r="F15" i="10"/>
  <c r="I5" i="9" s="1"/>
  <c r="D15" i="10"/>
  <c r="D5" i="9" s="1"/>
  <c r="D12" i="10"/>
  <c r="P34" i="9" s="1"/>
  <c r="U34" i="9"/>
  <c r="K31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J31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I31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F31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E31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D31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12" i="9"/>
  <c r="C13" i="9"/>
  <c r="C14" i="9"/>
  <c r="C15" i="9"/>
  <c r="C10" i="9"/>
  <c r="C9" i="9"/>
  <c r="C8" i="9"/>
  <c r="C11" i="9"/>
  <c r="L18" i="10" l="1"/>
  <c r="E5" i="9" s="1"/>
  <c r="H5" i="9" s="1"/>
  <c r="O27" i="9"/>
  <c r="P27" i="9" s="1"/>
  <c r="R27" i="9" s="1"/>
  <c r="T27" i="9" s="1"/>
  <c r="O14" i="9"/>
  <c r="P14" i="9" s="1"/>
  <c r="L15" i="9"/>
  <c r="O31" i="9"/>
  <c r="O30" i="9"/>
  <c r="P30" i="9" s="1"/>
  <c r="Q30" i="9" s="1"/>
  <c r="S30" i="9" s="1"/>
  <c r="U30" i="9" s="1"/>
  <c r="M12" i="9"/>
  <c r="O28" i="9"/>
  <c r="O8" i="9"/>
  <c r="P8" i="9" s="1"/>
  <c r="O18" i="9"/>
  <c r="O11" i="9"/>
  <c r="P11" i="9" s="1"/>
  <c r="R11" i="9" s="1"/>
  <c r="T11" i="9" s="1"/>
  <c r="G27" i="9"/>
  <c r="O7" i="9"/>
  <c r="P7" i="9" s="1"/>
  <c r="M27" i="9"/>
  <c r="G6" i="9"/>
  <c r="L5" i="9"/>
  <c r="H20" i="9"/>
  <c r="G7" i="9"/>
  <c r="M14" i="9"/>
  <c r="G19" i="9"/>
  <c r="H6" i="9"/>
  <c r="M31" i="9"/>
  <c r="G21" i="9"/>
  <c r="H30" i="9"/>
  <c r="O10" i="9"/>
  <c r="H29" i="9"/>
  <c r="H9" i="9"/>
  <c r="M30" i="9"/>
  <c r="M10" i="9"/>
  <c r="H19" i="9"/>
  <c r="G31" i="9"/>
  <c r="L7" i="9"/>
  <c r="P18" i="9"/>
  <c r="R18" i="9" s="1"/>
  <c r="T18" i="9" s="1"/>
  <c r="M18" i="9"/>
  <c r="L6" i="9"/>
  <c r="L30" i="9"/>
  <c r="L10" i="9"/>
  <c r="H28" i="9"/>
  <c r="O24" i="9"/>
  <c r="G11" i="9"/>
  <c r="O21" i="9"/>
  <c r="O17" i="9"/>
  <c r="G12" i="9"/>
  <c r="M13" i="9"/>
  <c r="G29" i="9"/>
  <c r="G16" i="9"/>
  <c r="L17" i="9"/>
  <c r="L27" i="9"/>
  <c r="H17" i="9"/>
  <c r="L18" i="9"/>
  <c r="G26" i="9"/>
  <c r="M20" i="9"/>
  <c r="M7" i="9"/>
  <c r="G22" i="9"/>
  <c r="G13" i="9"/>
  <c r="L19" i="9"/>
  <c r="O20" i="9"/>
  <c r="L28" i="9"/>
  <c r="L8" i="9"/>
  <c r="H12" i="9"/>
  <c r="L23" i="9"/>
  <c r="M8" i="9"/>
  <c r="M23" i="9"/>
  <c r="M28" i="9"/>
  <c r="L20" i="9"/>
  <c r="L25" i="9"/>
  <c r="M11" i="9"/>
  <c r="M21" i="9"/>
  <c r="M22" i="9"/>
  <c r="M17" i="9"/>
  <c r="M24" i="9"/>
  <c r="G23" i="9"/>
  <c r="H16" i="9"/>
  <c r="H13" i="9"/>
  <c r="G17" i="9"/>
  <c r="H26" i="9"/>
  <c r="H23" i="9"/>
  <c r="H24" i="9"/>
  <c r="H18" i="9"/>
  <c r="H14" i="9"/>
  <c r="H27" i="9"/>
  <c r="H7" i="9"/>
  <c r="H10" i="9"/>
  <c r="H31" i="9"/>
  <c r="G15" i="9"/>
  <c r="H15" i="9"/>
  <c r="O19" i="9"/>
  <c r="O29" i="9"/>
  <c r="L29" i="9"/>
  <c r="M29" i="9"/>
  <c r="H25" i="9"/>
  <c r="G25" i="9"/>
  <c r="O6" i="9"/>
  <c r="P6" i="9" s="1"/>
  <c r="P31" i="9"/>
  <c r="O15" i="9"/>
  <c r="M6" i="9"/>
  <c r="O5" i="9"/>
  <c r="P5" i="9" s="1"/>
  <c r="G9" i="9"/>
  <c r="O23" i="9"/>
  <c r="O9" i="9"/>
  <c r="O13" i="9"/>
  <c r="L9" i="9"/>
  <c r="M9" i="9"/>
  <c r="O12" i="9"/>
  <c r="H8" i="9"/>
  <c r="O16" i="9"/>
  <c r="M26" i="9"/>
  <c r="L26" i="9"/>
  <c r="O26" i="9"/>
  <c r="L13" i="9"/>
  <c r="L16" i="9"/>
  <c r="M16" i="9"/>
  <c r="O22" i="9"/>
  <c r="H22" i="9"/>
  <c r="O25" i="9"/>
  <c r="G8" i="9"/>
  <c r="G18" i="9"/>
  <c r="M19" i="9"/>
  <c r="G28" i="9"/>
  <c r="L12" i="9"/>
  <c r="L22" i="9"/>
  <c r="H11" i="9"/>
  <c r="H21" i="9"/>
  <c r="M5" i="9"/>
  <c r="G14" i="9"/>
  <c r="M15" i="9"/>
  <c r="G24" i="9"/>
  <c r="M25" i="9"/>
  <c r="L11" i="9"/>
  <c r="L21" i="9"/>
  <c r="L31" i="9"/>
  <c r="G10" i="9"/>
  <c r="G20" i="9"/>
  <c r="G30" i="9"/>
  <c r="L14" i="9"/>
  <c r="L24" i="9"/>
  <c r="R7" i="9" l="1"/>
  <c r="Q7" i="9"/>
  <c r="Q5" i="9"/>
  <c r="R5" i="9"/>
  <c r="R6" i="9"/>
  <c r="Q6" i="9"/>
  <c r="G5" i="9"/>
  <c r="N5" i="9" s="1"/>
  <c r="R14" i="9"/>
  <c r="T14" i="9" s="1"/>
  <c r="Q14" i="9"/>
  <c r="S14" i="9" s="1"/>
  <c r="U14" i="9" s="1"/>
  <c r="AE14" i="9" s="1"/>
  <c r="P28" i="9"/>
  <c r="Q28" i="9" s="1"/>
  <c r="S28" i="9" s="1"/>
  <c r="U28" i="9" s="1"/>
  <c r="AE28" i="9" s="1"/>
  <c r="R30" i="9"/>
  <c r="T30" i="9" s="1"/>
  <c r="P10" i="9"/>
  <c r="R10" i="9" s="1"/>
  <c r="T10" i="9" s="1"/>
  <c r="Q11" i="9"/>
  <c r="S11" i="9" s="1"/>
  <c r="U11" i="9" s="1"/>
  <c r="Q18" i="9"/>
  <c r="S18" i="9" s="1"/>
  <c r="U18" i="9" s="1"/>
  <c r="AE18" i="9" s="1"/>
  <c r="P20" i="9"/>
  <c r="R20" i="9" s="1"/>
  <c r="T20" i="9" s="1"/>
  <c r="N7" i="9"/>
  <c r="N6" i="9"/>
  <c r="P21" i="9"/>
  <c r="R21" i="9" s="1"/>
  <c r="T21" i="9" s="1"/>
  <c r="P24" i="9"/>
  <c r="Q24" i="9" s="1"/>
  <c r="S24" i="9" s="1"/>
  <c r="U24" i="9" s="1"/>
  <c r="Q27" i="9"/>
  <c r="S27" i="9" s="1"/>
  <c r="U27" i="9" s="1"/>
  <c r="AE27" i="9" s="1"/>
  <c r="P23" i="9"/>
  <c r="N23" i="9"/>
  <c r="N10" i="9"/>
  <c r="P22" i="9"/>
  <c r="N15" i="9"/>
  <c r="N17" i="9"/>
  <c r="N31" i="9"/>
  <c r="N16" i="9"/>
  <c r="N11" i="9"/>
  <c r="R31" i="9"/>
  <c r="T31" i="9" s="1"/>
  <c r="Q31" i="9"/>
  <c r="S31" i="9" s="1"/>
  <c r="U31" i="9" s="1"/>
  <c r="P26" i="9"/>
  <c r="N26" i="9"/>
  <c r="N25" i="9"/>
  <c r="N27" i="9"/>
  <c r="N28" i="9"/>
  <c r="N18" i="9"/>
  <c r="P29" i="9"/>
  <c r="N8" i="9"/>
  <c r="P9" i="9"/>
  <c r="P25" i="9"/>
  <c r="N30" i="9"/>
  <c r="P19" i="9"/>
  <c r="N21" i="9"/>
  <c r="P15" i="9"/>
  <c r="N13" i="9"/>
  <c r="N14" i="9"/>
  <c r="P16" i="9"/>
  <c r="P17" i="9"/>
  <c r="N29" i="9"/>
  <c r="N22" i="9"/>
  <c r="N12" i="9"/>
  <c r="N19" i="9"/>
  <c r="P13" i="9"/>
  <c r="P12" i="9"/>
  <c r="N20" i="9"/>
  <c r="N9" i="9"/>
  <c r="AE30" i="9"/>
  <c r="N24" i="9"/>
  <c r="V14" i="9" l="1"/>
  <c r="W14" i="9" s="1"/>
  <c r="Y14" i="9" s="1"/>
  <c r="R28" i="9"/>
  <c r="T28" i="9" s="1"/>
  <c r="R24" i="9"/>
  <c r="T24" i="9" s="1"/>
  <c r="V18" i="9"/>
  <c r="W18" i="9" s="1"/>
  <c r="Z18" i="9" s="1"/>
  <c r="Q10" i="9"/>
  <c r="S10" i="9" s="1"/>
  <c r="U10" i="9" s="1"/>
  <c r="AE10" i="9" s="1"/>
  <c r="Q21" i="9"/>
  <c r="S21" i="9" s="1"/>
  <c r="U21" i="9" s="1"/>
  <c r="V21" i="9" s="1"/>
  <c r="V11" i="9"/>
  <c r="W11" i="9" s="1"/>
  <c r="X11" i="9" s="1"/>
  <c r="AE11" i="9"/>
  <c r="Q20" i="9"/>
  <c r="S20" i="9" s="1"/>
  <c r="U20" i="9" s="1"/>
  <c r="V30" i="9"/>
  <c r="W30" i="9" s="1"/>
  <c r="AA30" i="9" s="1"/>
  <c r="V28" i="9"/>
  <c r="W28" i="9" s="1"/>
  <c r="AE24" i="9"/>
  <c r="R15" i="9"/>
  <c r="T15" i="9" s="1"/>
  <c r="Q15" i="9"/>
  <c r="S15" i="9" s="1"/>
  <c r="U15" i="9" s="1"/>
  <c r="Q19" i="9"/>
  <c r="S19" i="9" s="1"/>
  <c r="U19" i="9" s="1"/>
  <c r="R19" i="9"/>
  <c r="T19" i="9" s="1"/>
  <c r="Q25" i="9"/>
  <c r="S25" i="9" s="1"/>
  <c r="U25" i="9" s="1"/>
  <c r="R25" i="9"/>
  <c r="T25" i="9" s="1"/>
  <c r="R17" i="9"/>
  <c r="T17" i="9" s="1"/>
  <c r="Q17" i="9"/>
  <c r="S17" i="9" s="1"/>
  <c r="U17" i="9" s="1"/>
  <c r="R9" i="9"/>
  <c r="T9" i="9" s="1"/>
  <c r="Q9" i="9"/>
  <c r="S9" i="9" s="1"/>
  <c r="U9" i="9" s="1"/>
  <c r="R29" i="9"/>
  <c r="T29" i="9" s="1"/>
  <c r="Q29" i="9"/>
  <c r="S29" i="9" s="1"/>
  <c r="U29" i="9" s="1"/>
  <c r="Q22" i="9"/>
  <c r="S22" i="9" s="1"/>
  <c r="U22" i="9" s="1"/>
  <c r="R22" i="9"/>
  <c r="T22" i="9" s="1"/>
  <c r="V24" i="9"/>
  <c r="W24" i="9" s="1"/>
  <c r="Z24" i="9" s="1"/>
  <c r="R26" i="9"/>
  <c r="T26" i="9" s="1"/>
  <c r="Q26" i="9"/>
  <c r="S26" i="9" s="1"/>
  <c r="U26" i="9" s="1"/>
  <c r="R16" i="9"/>
  <c r="T16" i="9" s="1"/>
  <c r="Q16" i="9"/>
  <c r="S16" i="9" s="1"/>
  <c r="U16" i="9" s="1"/>
  <c r="AE16" i="9" s="1"/>
  <c r="R23" i="9"/>
  <c r="T23" i="9" s="1"/>
  <c r="Q23" i="9"/>
  <c r="S23" i="9" s="1"/>
  <c r="U23" i="9" s="1"/>
  <c r="V27" i="9"/>
  <c r="R13" i="9"/>
  <c r="T13" i="9" s="1"/>
  <c r="Q13" i="9"/>
  <c r="S13" i="9" s="1"/>
  <c r="U13" i="9" s="1"/>
  <c r="AE13" i="9" s="1"/>
  <c r="AE31" i="9"/>
  <c r="V31" i="9"/>
  <c r="AB14" i="9" l="1"/>
  <c r="Z14" i="9"/>
  <c r="X14" i="9"/>
  <c r="X18" i="9"/>
  <c r="AA14" i="9"/>
  <c r="AB18" i="9"/>
  <c r="AA18" i="9"/>
  <c r="AE15" i="9"/>
  <c r="AE21" i="9"/>
  <c r="X30" i="9"/>
  <c r="Y18" i="9"/>
  <c r="Z30" i="9"/>
  <c r="V10" i="9"/>
  <c r="W10" i="9" s="1"/>
  <c r="AB30" i="9"/>
  <c r="Y30" i="9"/>
  <c r="V23" i="9"/>
  <c r="W23" i="9" s="1"/>
  <c r="AB23" i="9" s="1"/>
  <c r="V20" i="9"/>
  <c r="W20" i="9" s="1"/>
  <c r="AE20" i="9"/>
  <c r="V25" i="9"/>
  <c r="W25" i="9" s="1"/>
  <c r="X25" i="9" s="1"/>
  <c r="V15" i="9"/>
  <c r="W15" i="9" s="1"/>
  <c r="Z15" i="9" s="1"/>
  <c r="V9" i="9"/>
  <c r="W9" i="9" s="1"/>
  <c r="AA9" i="9" s="1"/>
  <c r="V26" i="9"/>
  <c r="W26" i="9" s="1"/>
  <c r="X26" i="9" s="1"/>
  <c r="V19" i="9"/>
  <c r="W19" i="9" s="1"/>
  <c r="AE19" i="9"/>
  <c r="AE9" i="9"/>
  <c r="V22" i="9"/>
  <c r="W22" i="9" s="1"/>
  <c r="W27" i="9"/>
  <c r="Z27" i="9" s="1"/>
  <c r="V29" i="9"/>
  <c r="W29" i="9" s="1"/>
  <c r="AE29" i="9"/>
  <c r="V16" i="9"/>
  <c r="AE23" i="9"/>
  <c r="AE25" i="9"/>
  <c r="AE22" i="9"/>
  <c r="AE17" i="9"/>
  <c r="V17" i="9"/>
  <c r="AE26" i="9"/>
  <c r="Y11" i="9"/>
  <c r="V13" i="9"/>
  <c r="W13" i="9" s="1"/>
  <c r="Z11" i="9"/>
  <c r="AB11" i="9"/>
  <c r="AA11" i="9"/>
  <c r="X28" i="9"/>
  <c r="X24" i="9"/>
  <c r="Z28" i="9"/>
  <c r="Y24" i="9"/>
  <c r="W21" i="9"/>
  <c r="X21" i="9" s="1"/>
  <c r="AA28" i="9"/>
  <c r="AB28" i="9"/>
  <c r="AA24" i="9"/>
  <c r="Y28" i="9"/>
  <c r="AB24" i="9"/>
  <c r="W31" i="9"/>
  <c r="Y31" i="9" s="1"/>
  <c r="AC18" i="9" l="1"/>
  <c r="AD18" i="9" s="1"/>
  <c r="AC14" i="9"/>
  <c r="AD14" i="9" s="1"/>
  <c r="AB21" i="9"/>
  <c r="Y10" i="9"/>
  <c r="AB9" i="9"/>
  <c r="AA10" i="9"/>
  <c r="X23" i="9"/>
  <c r="X27" i="9"/>
  <c r="AB10" i="9"/>
  <c r="Z10" i="9"/>
  <c r="X10" i="9"/>
  <c r="X19" i="9"/>
  <c r="AB19" i="9"/>
  <c r="AC30" i="9"/>
  <c r="AD30" i="9" s="1"/>
  <c r="Y23" i="9"/>
  <c r="Z23" i="9"/>
  <c r="AA23" i="9"/>
  <c r="Y22" i="9"/>
  <c r="AB27" i="9"/>
  <c r="Y9" i="9"/>
  <c r="X20" i="9"/>
  <c r="AB20" i="9"/>
  <c r="AA20" i="9"/>
  <c r="Z20" i="9"/>
  <c r="Y20" i="9"/>
  <c r="Z9" i="9"/>
  <c r="X9" i="9"/>
  <c r="AB22" i="9"/>
  <c r="X22" i="9"/>
  <c r="Z22" i="9"/>
  <c r="AA22" i="9"/>
  <c r="W17" i="9"/>
  <c r="Z17" i="9" s="1"/>
  <c r="Y27" i="9"/>
  <c r="AA27" i="9"/>
  <c r="AB26" i="9"/>
  <c r="W16" i="9"/>
  <c r="AA16" i="9" s="1"/>
  <c r="AA26" i="9"/>
  <c r="X13" i="9"/>
  <c r="Y13" i="9"/>
  <c r="AC11" i="9"/>
  <c r="AD11" i="9" s="1"/>
  <c r="Y19" i="9"/>
  <c r="Z19" i="9"/>
  <c r="AA19" i="9"/>
  <c r="AB31" i="9"/>
  <c r="AA31" i="9"/>
  <c r="X31" i="9"/>
  <c r="Z31" i="9"/>
  <c r="AC24" i="9"/>
  <c r="AD24" i="9" s="1"/>
  <c r="AC28" i="9"/>
  <c r="AF28" i="9" s="1"/>
  <c r="AG28" i="9" s="1"/>
  <c r="AH28" i="9" s="1"/>
  <c r="AI28" i="9" s="1"/>
  <c r="Y26" i="9"/>
  <c r="Z26" i="9"/>
  <c r="X29" i="9"/>
  <c r="AB15" i="9"/>
  <c r="Y15" i="9"/>
  <c r="Y25" i="9"/>
  <c r="Z29" i="9"/>
  <c r="AB25" i="9"/>
  <c r="Y29" i="9"/>
  <c r="AA29" i="9"/>
  <c r="Y21" i="9"/>
  <c r="X15" i="9"/>
  <c r="AA21" i="9"/>
  <c r="AA15" i="9"/>
  <c r="AA25" i="9"/>
  <c r="Z25" i="9"/>
  <c r="AB29" i="9"/>
  <c r="Z21" i="9"/>
  <c r="AF18" i="9" l="1"/>
  <c r="AG18" i="9" s="1"/>
  <c r="AH18" i="9" s="1"/>
  <c r="AI18" i="9" s="1"/>
  <c r="AF14" i="9"/>
  <c r="AG14" i="9" s="1"/>
  <c r="AH14" i="9" s="1"/>
  <c r="AI14" i="9" s="1"/>
  <c r="AJ14" i="9" s="1"/>
  <c r="AC10" i="9"/>
  <c r="AF10" i="9" s="1"/>
  <c r="AG10" i="9" s="1"/>
  <c r="AH10" i="9" s="1"/>
  <c r="AI10" i="9" s="1"/>
  <c r="AJ10" i="9" s="1"/>
  <c r="AF30" i="9"/>
  <c r="AG30" i="9" s="1"/>
  <c r="AH30" i="9" s="1"/>
  <c r="AI30" i="9" s="1"/>
  <c r="AJ30" i="9" s="1"/>
  <c r="AC22" i="9"/>
  <c r="AD22" i="9" s="1"/>
  <c r="AC23" i="9"/>
  <c r="AD23" i="9" s="1"/>
  <c r="AC20" i="9"/>
  <c r="AF20" i="9" s="1"/>
  <c r="AG20" i="9" s="1"/>
  <c r="AH20" i="9" s="1"/>
  <c r="AI20" i="9" s="1"/>
  <c r="AJ20" i="9" s="1"/>
  <c r="AC9" i="9"/>
  <c r="AD9" i="9" s="1"/>
  <c r="X17" i="9"/>
  <c r="Y17" i="9"/>
  <c r="AF11" i="9"/>
  <c r="AG11" i="9" s="1"/>
  <c r="AH11" i="9" s="1"/>
  <c r="AI11" i="9" s="1"/>
  <c r="AJ11" i="9" s="1"/>
  <c r="AC26" i="9"/>
  <c r="AF26" i="9" s="1"/>
  <c r="AG26" i="9" s="1"/>
  <c r="AH26" i="9" s="1"/>
  <c r="AI26" i="9" s="1"/>
  <c r="AJ18" i="9"/>
  <c r="AJ28" i="9"/>
  <c r="AB16" i="9"/>
  <c r="Y16" i="9"/>
  <c r="X16" i="9"/>
  <c r="Z16" i="9"/>
  <c r="AA17" i="9"/>
  <c r="AC27" i="9"/>
  <c r="AB17" i="9"/>
  <c r="Z13" i="9"/>
  <c r="AC19" i="9"/>
  <c r="AD19" i="9" s="1"/>
  <c r="AF19" i="9"/>
  <c r="AG19" i="9" s="1"/>
  <c r="AH19" i="9" s="1"/>
  <c r="AI19" i="9" s="1"/>
  <c r="AC31" i="9"/>
  <c r="AF31" i="9" s="1"/>
  <c r="AG31" i="9" s="1"/>
  <c r="AH31" i="9" s="1"/>
  <c r="AI31" i="9" s="1"/>
  <c r="AD28" i="9"/>
  <c r="AF24" i="9"/>
  <c r="AG24" i="9" s="1"/>
  <c r="AH24" i="9" s="1"/>
  <c r="AI24" i="9" s="1"/>
  <c r="AC15" i="9"/>
  <c r="AF15" i="9" s="1"/>
  <c r="AG15" i="9" s="1"/>
  <c r="AH15" i="9" s="1"/>
  <c r="AI15" i="9" s="1"/>
  <c r="AC21" i="9"/>
  <c r="AC29" i="9"/>
  <c r="AF29" i="9" s="1"/>
  <c r="AG29" i="9" s="1"/>
  <c r="AH29" i="9" s="1"/>
  <c r="AI29" i="9" s="1"/>
  <c r="AC25" i="9"/>
  <c r="AF25" i="9" s="1"/>
  <c r="AG25" i="9" s="1"/>
  <c r="AH25" i="9" s="1"/>
  <c r="AI25" i="9" s="1"/>
  <c r="AD20" i="9" l="1"/>
  <c r="AF23" i="9"/>
  <c r="AG23" i="9" s="1"/>
  <c r="AH23" i="9" s="1"/>
  <c r="AI23" i="9" s="1"/>
  <c r="AD26" i="9"/>
  <c r="AD10" i="9"/>
  <c r="AF22" i="9"/>
  <c r="AG22" i="9" s="1"/>
  <c r="AH22" i="9" s="1"/>
  <c r="AI22" i="9" s="1"/>
  <c r="AF9" i="9"/>
  <c r="AG9" i="9" s="1"/>
  <c r="AH9" i="9" s="1"/>
  <c r="AI9" i="9" s="1"/>
  <c r="AJ9" i="9" s="1"/>
  <c r="AD29" i="9"/>
  <c r="AC17" i="9"/>
  <c r="AD17" i="9" s="1"/>
  <c r="AF27" i="9"/>
  <c r="AG27" i="9" s="1"/>
  <c r="AH27" i="9" s="1"/>
  <c r="AI27" i="9" s="1"/>
  <c r="AD27" i="9"/>
  <c r="AJ24" i="9"/>
  <c r="AJ15" i="9"/>
  <c r="AJ31" i="9"/>
  <c r="AC16" i="9"/>
  <c r="AF16" i="9" s="1"/>
  <c r="AG16" i="9" s="1"/>
  <c r="AH16" i="9" s="1"/>
  <c r="AI16" i="9" s="1"/>
  <c r="AJ25" i="9"/>
  <c r="AJ29" i="9"/>
  <c r="AJ26" i="9"/>
  <c r="AJ19" i="9"/>
  <c r="AJ23" i="9"/>
  <c r="AA13" i="9"/>
  <c r="AD15" i="9"/>
  <c r="AD31" i="9"/>
  <c r="AD25" i="9"/>
  <c r="AF21" i="9"/>
  <c r="AG21" i="9" s="1"/>
  <c r="AH21" i="9" s="1"/>
  <c r="AI21" i="9" s="1"/>
  <c r="AD21" i="9"/>
  <c r="AJ22" i="9" l="1"/>
  <c r="AF17" i="9"/>
  <c r="AG17" i="9" s="1"/>
  <c r="AH17" i="9" s="1"/>
  <c r="AI17" i="9" s="1"/>
  <c r="AJ17" i="9" s="1"/>
  <c r="AD16" i="9"/>
  <c r="AJ16" i="9"/>
  <c r="AJ21" i="9"/>
  <c r="AJ27" i="9"/>
  <c r="AB13" i="9"/>
  <c r="AC13" i="9" s="1"/>
  <c r="AD13" i="9" s="1"/>
  <c r="AF13" i="9" l="1"/>
  <c r="AG13" i="9" s="1"/>
  <c r="AH13" i="9" s="1"/>
  <c r="AI13" i="9" s="1"/>
  <c r="AJ13" i="9" l="1"/>
  <c r="T6" i="9" l="1"/>
  <c r="S6" i="9"/>
  <c r="U6" i="9" l="1"/>
  <c r="AE6" i="9" s="1"/>
  <c r="P22" i="10" l="1"/>
  <c r="V6" i="9"/>
  <c r="W6" i="9" s="1"/>
  <c r="X6" i="9" l="1"/>
  <c r="Y6" i="9" s="1"/>
  <c r="Z6" i="9" s="1"/>
  <c r="AA6" i="9" s="1"/>
  <c r="AB6" i="9" s="1"/>
  <c r="AC6" i="9" s="1"/>
  <c r="AD6" i="9" s="1"/>
  <c r="AF6" i="9" l="1"/>
  <c r="AG6" i="9" s="1"/>
  <c r="AH6" i="9" s="1"/>
  <c r="AI6" i="9" s="1"/>
  <c r="AJ6" i="9" l="1"/>
  <c r="P25" i="10" l="1"/>
  <c r="R25" i="10"/>
  <c r="S7" i="9" l="1"/>
  <c r="T7" i="9"/>
  <c r="U7" i="9" l="1"/>
  <c r="AE7" i="9" s="1"/>
  <c r="AB22" i="10" l="1"/>
  <c r="V7" i="9"/>
  <c r="W7" i="9" s="1"/>
  <c r="X7" i="9" l="1"/>
  <c r="Y7" i="9" l="1"/>
  <c r="Z7" i="9" s="1"/>
  <c r="AA7" i="9" l="1"/>
  <c r="AB7" i="9" s="1"/>
  <c r="AC7" i="9" s="1"/>
  <c r="AD7" i="9" s="1"/>
  <c r="AF7" i="9" l="1"/>
  <c r="AG7" i="9" s="1"/>
  <c r="AH7" i="9" s="1"/>
  <c r="AI7" i="9" l="1"/>
  <c r="AJ7" i="9" s="1"/>
  <c r="AB25" i="10" l="1"/>
  <c r="AD25" i="10"/>
  <c r="R8" i="9" l="1"/>
  <c r="T8" i="9" s="1"/>
  <c r="Q8" i="9"/>
  <c r="S8" i="9" s="1"/>
  <c r="U8" i="9" s="1"/>
  <c r="V8" i="9" l="1"/>
  <c r="AE8" i="9"/>
  <c r="W8" i="9" l="1"/>
  <c r="X8" i="9" s="1"/>
  <c r="Y8" i="9" l="1"/>
  <c r="Z8" i="9" s="1"/>
  <c r="AA8" i="9" l="1"/>
  <c r="AB8" i="9" s="1"/>
  <c r="AC8" i="9" s="1"/>
  <c r="AD8" i="9" s="1"/>
  <c r="AF8" i="9" l="1"/>
  <c r="AG8" i="9" s="1"/>
  <c r="AH8" i="9" s="1"/>
  <c r="AI8" i="9" s="1"/>
  <c r="AJ8" i="9" s="1"/>
  <c r="S5" i="9" l="1"/>
  <c r="T5" i="9"/>
  <c r="U5" i="9" l="1"/>
  <c r="D22" i="10" l="1"/>
  <c r="H18" i="11" s="1"/>
  <c r="AE5" i="9"/>
  <c r="V5" i="9"/>
  <c r="W5" i="9" l="1"/>
  <c r="X5" i="9" l="1"/>
  <c r="Y5" i="9" l="1"/>
  <c r="Z5" i="9" l="1"/>
  <c r="AA5" i="9" l="1"/>
  <c r="AB5" i="9" l="1"/>
  <c r="AC5" i="9" s="1"/>
  <c r="AD5" i="9" l="1"/>
  <c r="AF5" i="9"/>
  <c r="AG5" i="9" s="1"/>
  <c r="AH5" i="9" l="1"/>
  <c r="AI5" i="9" s="1"/>
  <c r="AJ5" i="9" s="1"/>
  <c r="F25" i="10" s="1"/>
  <c r="D25" i="10" l="1"/>
  <c r="L18" i="11" s="1"/>
  <c r="Q12" i="9" l="1"/>
  <c r="S12" i="9" s="1"/>
  <c r="R12" i="9"/>
  <c r="T12" i="9" s="1"/>
  <c r="U12" i="9" l="1"/>
  <c r="AE12" i="9" s="1"/>
  <c r="V12" i="9"/>
  <c r="W12" i="9" l="1"/>
  <c r="X12" i="9" l="1"/>
  <c r="Y12" i="9" l="1"/>
  <c r="Z12" i="9" s="1"/>
  <c r="AA12" i="9"/>
  <c r="AB12" i="9" s="1"/>
  <c r="AC12" i="9" l="1"/>
  <c r="AF12" i="9" s="1"/>
  <c r="AG12" i="9" s="1"/>
  <c r="AH12" i="9" s="1"/>
  <c r="AI12" i="9" s="1"/>
  <c r="AD12" i="9" l="1"/>
  <c r="AJ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Strehblow</author>
  </authors>
  <commentList>
    <comment ref="A1" authorId="0" shapeId="0" xr:uid="{A154D9A6-E9FF-487D-9CE8-CDEC7AC23657}">
      <text>
        <r>
          <rPr>
            <b/>
            <sz val="9"/>
            <color indexed="81"/>
            <rFont val="Segoe UI"/>
            <family val="2"/>
          </rPr>
          <t>Alexander Strehblow:</t>
        </r>
        <r>
          <rPr>
            <sz val="9"/>
            <color indexed="81"/>
            <rFont val="Segoe UI"/>
            <family val="2"/>
          </rPr>
          <t xml:space="preserve">
Grüße an Hr Görzig ;-)</t>
        </r>
      </text>
    </comment>
  </commentList>
</comments>
</file>

<file path=xl/sharedStrings.xml><?xml version="1.0" encoding="utf-8"?>
<sst xmlns="http://schemas.openxmlformats.org/spreadsheetml/2006/main" count="166" uniqueCount="91">
  <si>
    <t xml:space="preserve"> </t>
  </si>
  <si>
    <t>gesamt</t>
  </si>
  <si>
    <t>Datum</t>
  </si>
  <si>
    <t>Fälle</t>
  </si>
  <si>
    <t>Punkte gesamt</t>
  </si>
  <si>
    <t>Fälle gesamt</t>
  </si>
  <si>
    <t>Umsatz (Punkte gesamt)</t>
  </si>
  <si>
    <t>Kürzung in    %</t>
  </si>
  <si>
    <t>Ersatzk.</t>
  </si>
  <si>
    <t>Primärk.</t>
  </si>
  <si>
    <t>Durchschnitt(Punkte)/Fälle</t>
  </si>
  <si>
    <t>Fallzahl</t>
  </si>
  <si>
    <t>Primärkassen</t>
  </si>
  <si>
    <t>Ersatzkassen</t>
  </si>
  <si>
    <t>Anpassungsfaktor</t>
  </si>
  <si>
    <t>zuzügl. PA-Punkte</t>
  </si>
  <si>
    <t>Schnitt</t>
  </si>
  <si>
    <t xml:space="preserve">Fälle/ PRXFKT  </t>
  </si>
  <si>
    <t>Grenzw.  Primärk:</t>
  </si>
  <si>
    <t>Grenzw.  Ersatzk:</t>
  </si>
  <si>
    <t>Pat*  Grenzw.  Primärk.</t>
  </si>
  <si>
    <t>Pat*  Grenzw.  Ersatzk.</t>
  </si>
  <si>
    <t>Punkte ohne Kürzung  möglich</t>
  </si>
  <si>
    <t>Umsatz-Fälle* Grenzw.</t>
  </si>
  <si>
    <t>Kontrolle</t>
  </si>
  <si>
    <t>FÄLLE</t>
  </si>
  <si>
    <t>PRIMÄR</t>
  </si>
  <si>
    <t>ERSATZ</t>
  </si>
  <si>
    <t>KCH</t>
  </si>
  <si>
    <t>KBR</t>
  </si>
  <si>
    <t>PAR</t>
  </si>
  <si>
    <t>GES</t>
  </si>
  <si>
    <t>ERGEBNIS</t>
  </si>
  <si>
    <t>KÜRZUNG</t>
  </si>
  <si>
    <t>KÜRZUNG %</t>
  </si>
  <si>
    <t>RAUS</t>
  </si>
  <si>
    <t>GW</t>
  </si>
  <si>
    <t>PUNKTE OFFEN</t>
  </si>
  <si>
    <t>PRX-MiWe</t>
  </si>
  <si>
    <t>PRX-FKT</t>
  </si>
  <si>
    <t>PUNKTE</t>
  </si>
  <si>
    <t>KZV BEREICH</t>
  </si>
  <si>
    <t>GESAMT</t>
  </si>
  <si>
    <t>Grenzwerte</t>
  </si>
  <si>
    <t>Zahnärzte</t>
  </si>
  <si>
    <t>MO 80%</t>
  </si>
  <si>
    <t>KfO</t>
  </si>
  <si>
    <t>Sicherheitseinbehalt   in %</t>
  </si>
  <si>
    <t>Grenzwert = Fallwert</t>
  </si>
  <si>
    <t>nzB</t>
  </si>
  <si>
    <t>voller Punktwert       EUR</t>
  </si>
  <si>
    <t>reduzierter Punktwert           EUR</t>
  </si>
  <si>
    <t>Anpassung             EUR</t>
  </si>
  <si>
    <t>gesamt               EUR</t>
  </si>
  <si>
    <t>Kürzung in    EUR</t>
  </si>
  <si>
    <t>HVM ALLGMEINZAHNÄRZTE</t>
  </si>
  <si>
    <t>HVM MKG / ORALCHIRURGEN</t>
  </si>
  <si>
    <t>HVM KFO</t>
  </si>
  <si>
    <t>durch KZV angepasst</t>
  </si>
  <si>
    <t>AZA</t>
  </si>
  <si>
    <t>MKG / ORAL</t>
  </si>
  <si>
    <t>KFO</t>
  </si>
  <si>
    <t>PRXFKT AZA</t>
  </si>
  <si>
    <t>PRXFKT MO</t>
  </si>
  <si>
    <t>PRXFKT KFO</t>
  </si>
  <si>
    <t>M-Punktwert AZA</t>
  </si>
  <si>
    <t>M-Punktwert MO</t>
  </si>
  <si>
    <t>M-Punktwert KFO</t>
  </si>
  <si>
    <t>KÜRZUNGSSTUFEN</t>
  </si>
  <si>
    <t>1 STUFE</t>
  </si>
  <si>
    <t>2 STUFE</t>
  </si>
  <si>
    <t>3 STUFE</t>
  </si>
  <si>
    <t>4 STUFE</t>
  </si>
  <si>
    <t>5 STUFE</t>
  </si>
  <si>
    <t>6 STUFE</t>
  </si>
  <si>
    <t>7 STUFE</t>
  </si>
  <si>
    <t>Punkte</t>
  </si>
  <si>
    <t>GRENZWERTE</t>
  </si>
  <si>
    <t>Modell zur Ermittlung der Honorarkürzungen - ALLE - 12/2024 AS</t>
  </si>
  <si>
    <t>Punkte Primar gesamt</t>
  </si>
  <si>
    <t>Pkt/Fall</t>
  </si>
  <si>
    <t>PRAXISFAKTOR</t>
  </si>
  <si>
    <t>→</t>
  </si>
  <si>
    <r>
      <t>GUTHABEN</t>
    </r>
    <r>
      <rPr>
        <sz val="10"/>
        <rFont val="Bahnschrift Light"/>
        <family val="2"/>
      </rPr>
      <t xml:space="preserve"> (Punkte)</t>
    </r>
  </si>
  <si>
    <t>ODER</t>
  </si>
  <si>
    <r>
      <t>FÄLLE</t>
    </r>
    <r>
      <rPr>
        <sz val="9"/>
        <rFont val="Bahnschrift Light"/>
        <family val="2"/>
      </rPr>
      <t xml:space="preserve"> </t>
    </r>
    <r>
      <rPr>
        <sz val="8"/>
        <rFont val="Bahnschrift Light"/>
        <family val="2"/>
      </rPr>
      <t>(KCH)</t>
    </r>
  </si>
  <si>
    <r>
      <rPr>
        <b/>
        <sz val="21"/>
        <color theme="0"/>
        <rFont val="Bahnschrift Light"/>
        <family val="2"/>
      </rPr>
      <t xml:space="preserve">HVM-RECHNER    </t>
    </r>
    <r>
      <rPr>
        <b/>
        <sz val="18"/>
        <color theme="0" tint="-0.14999847407452621"/>
        <rFont val="Bahnschrift Light"/>
        <family val="2"/>
      </rPr>
      <t>2025</t>
    </r>
    <r>
      <rPr>
        <b/>
        <sz val="21"/>
        <color theme="0"/>
        <rFont val="Bahnschrift Light"/>
        <family val="2"/>
      </rPr>
      <t xml:space="preserve"> | </t>
    </r>
    <r>
      <rPr>
        <b/>
        <sz val="18"/>
        <color theme="0" tint="-0.14999847407452621"/>
        <rFont val="Bahnschrift Light"/>
        <family val="2"/>
      </rPr>
      <t>ZÄ</t>
    </r>
  </si>
  <si>
    <r>
      <t>EINBEHALT</t>
    </r>
    <r>
      <rPr>
        <sz val="10"/>
        <rFont val="Bahnschrift Light"/>
        <family val="2"/>
      </rPr>
      <t xml:space="preserve"> (ca.)</t>
    </r>
  </si>
  <si>
    <t>PRX-Mischwert</t>
  </si>
  <si>
    <t>v3.5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</si>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</sst>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_ ;[Red]\-#,##0\ "/>
    <numFmt numFmtId="165" formatCode="0.0000"/>
    <numFmt numFmtId="166" formatCode="#,##0.0000"/>
    <numFmt numFmtId="167" formatCode="d/\ mmm\ yy"/>
    <numFmt numFmtId="168" formatCode="#,##0\ &quot;€&quot;"/>
    <numFmt numFmtId="169" formatCode="#,##0.00_ ;[Red]\-#,##0.00\ "/>
    <numFmt numFmtId="170" formatCode="0.000000"/>
    <numFmt numFmtId="171" formatCode="0.000"/>
    <numFmt numFmtId="172" formatCode="#,##0.00\ &quot;€&quot;"/>
    <numFmt numFmtId="173" formatCode="0.000000%"/>
  </numFmts>
  <fonts count="5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Segoe UI Light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Segoe UI Light"/>
      <family val="2"/>
    </font>
    <font>
      <b/>
      <sz val="10"/>
      <name val="Arial"/>
      <family val="2"/>
    </font>
    <font>
      <b/>
      <sz val="10"/>
      <color indexed="51"/>
      <name val="Arial"/>
      <family val="2"/>
    </font>
    <font>
      <b/>
      <sz val="10"/>
      <name val="Segoe UI Light"/>
      <family val="2"/>
    </font>
    <font>
      <sz val="12"/>
      <name val="Arial"/>
      <family val="2"/>
    </font>
    <font>
      <sz val="12"/>
      <color indexed="47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47"/>
      <name val="Arial"/>
      <family val="2"/>
    </font>
    <font>
      <b/>
      <sz val="24"/>
      <name val="Arial"/>
      <family val="2"/>
    </font>
    <font>
      <b/>
      <sz val="10"/>
      <color rgb="FFFF0000"/>
      <name val="Segoe UI Light"/>
      <family val="2"/>
    </font>
    <font>
      <b/>
      <sz val="11"/>
      <color theme="0"/>
      <name val="Calibri"/>
      <family val="2"/>
      <scheme val="minor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b/>
      <sz val="8"/>
      <color theme="0" tint="-0.249977111117893"/>
      <name val="Arial"/>
      <family val="2"/>
    </font>
    <font>
      <sz val="6"/>
      <color theme="0" tint="-0.249977111117893"/>
      <name val="Arial"/>
      <family val="2"/>
    </font>
    <font>
      <b/>
      <sz val="6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4"/>
      <color theme="0"/>
      <name val="Arial"/>
      <family val="2"/>
    </font>
    <font>
      <sz val="20"/>
      <color theme="0" tint="-0.499984740745262"/>
      <name val="Arial"/>
      <family val="2"/>
    </font>
    <font>
      <b/>
      <sz val="24"/>
      <color theme="0"/>
      <name val="Bahnschrift Light"/>
      <family val="2"/>
    </font>
    <font>
      <sz val="10"/>
      <name val="Bahnschrift Light"/>
      <family val="2"/>
    </font>
    <font>
      <b/>
      <sz val="11"/>
      <name val="Bahnschrift Light"/>
      <family val="2"/>
    </font>
    <font>
      <b/>
      <sz val="10"/>
      <color rgb="FFEA0000"/>
      <name val="Arial"/>
      <family val="2"/>
    </font>
    <font>
      <b/>
      <sz val="12"/>
      <color indexed="47"/>
      <name val="Bahnschrift Light"/>
      <family val="2"/>
    </font>
    <font>
      <b/>
      <sz val="10"/>
      <color rgb="FFD60000"/>
      <name val="Arial"/>
      <family val="2"/>
    </font>
    <font>
      <sz val="11"/>
      <name val="Bahnschrift Light"/>
      <family val="2"/>
    </font>
    <font>
      <sz val="12"/>
      <color indexed="47"/>
      <name val="Bahnschrift Light"/>
      <family val="2"/>
    </font>
    <font>
      <b/>
      <sz val="10"/>
      <color rgb="FFD60000"/>
      <name val="Bahnschrift Light"/>
      <family val="2"/>
    </font>
    <font>
      <b/>
      <sz val="10"/>
      <color theme="9" tint="-0.249977111117893"/>
      <name val="Bahnschrift Light"/>
      <family val="2"/>
    </font>
    <font>
      <sz val="9"/>
      <name val="Bahnschrift Light"/>
      <family val="2"/>
    </font>
    <font>
      <sz val="8"/>
      <name val="Bahnschrift Light"/>
      <family val="2"/>
    </font>
    <font>
      <b/>
      <sz val="21"/>
      <color theme="0"/>
      <name val="Bahnschrift Light"/>
      <family val="2"/>
    </font>
    <font>
      <b/>
      <sz val="18"/>
      <color theme="0" tint="-0.14999847407452621"/>
      <name val="Bahnschrift Light"/>
      <family val="2"/>
    </font>
    <font>
      <sz val="11"/>
      <color rgb="FFA20000"/>
      <name val="Bahnschrift Light"/>
      <family val="2"/>
    </font>
    <font>
      <b/>
      <sz val="11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3E3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rgb="FFEE3E3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gradientFill degree="90">
        <stop position="0">
          <color rgb="FFE20000"/>
        </stop>
        <stop position="1">
          <color theme="0" tint="-0.34900967436750391"/>
        </stop>
      </gradientFill>
    </fill>
    <fill>
      <gradientFill degree="270">
        <stop position="0">
          <color rgb="FFE20000"/>
        </stop>
        <stop position="1">
          <color theme="0" tint="-0.34900967436750391"/>
        </stop>
      </gradientFill>
    </fill>
    <fill>
      <gradientFill>
        <stop position="0">
          <color rgb="FFE20000"/>
        </stop>
        <stop position="1">
          <color theme="0" tint="-0.34900967436750391"/>
        </stop>
      </gradientFill>
    </fill>
    <fill>
      <gradientFill degree="180">
        <stop position="0">
          <color rgb="FFE20000"/>
        </stop>
        <stop position="1">
          <color theme="0" tint="-0.34900967436750391"/>
        </stop>
      </gradientFill>
    </fill>
    <fill>
      <patternFill patternType="solid">
        <fgColor rgb="FFA20000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E34135"/>
        <bgColor indexed="64"/>
      </patternFill>
    </fill>
    <fill>
      <gradientFill degree="90">
        <stop position="0">
          <color theme="0" tint="-0.25098422193060094"/>
        </stop>
        <stop position="1">
          <color theme="0"/>
        </stop>
      </gradientFill>
    </fill>
  </fills>
  <borders count="7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/>
    <xf numFmtId="0" fontId="27" fillId="11" borderId="35" applyNumberFormat="0" applyAlignment="0" applyProtection="0"/>
    <xf numFmtId="0" fontId="14" fillId="0" borderId="0"/>
  </cellStyleXfs>
  <cellXfs count="466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4" fontId="8" fillId="0" borderId="0" xfId="2" applyNumberFormat="1" applyFont="1"/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horizontal="center" wrapText="1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3" fontId="16" fillId="0" borderId="0" xfId="2" applyNumberFormat="1" applyFont="1"/>
    <xf numFmtId="3" fontId="5" fillId="0" borderId="0" xfId="2" applyNumberFormat="1" applyFont="1"/>
    <xf numFmtId="3" fontId="11" fillId="0" borderId="0" xfId="2" applyNumberFormat="1" applyFont="1"/>
    <xf numFmtId="0" fontId="11" fillId="0" borderId="0" xfId="2" applyFont="1"/>
    <xf numFmtId="4" fontId="5" fillId="0" borderId="0" xfId="2" applyNumberFormat="1" applyFont="1"/>
    <xf numFmtId="3" fontId="7" fillId="0" borderId="0" xfId="2" applyNumberFormat="1" applyFont="1"/>
    <xf numFmtId="4" fontId="7" fillId="0" borderId="0" xfId="2" applyNumberFormat="1" applyFont="1"/>
    <xf numFmtId="0" fontId="2" fillId="0" borderId="0" xfId="2" applyAlignment="1">
      <alignment vertical="center"/>
    </xf>
    <xf numFmtId="3" fontId="2" fillId="0" borderId="0" xfId="2" applyNumberFormat="1"/>
    <xf numFmtId="4" fontId="2" fillId="0" borderId="0" xfId="2" applyNumberFormat="1"/>
    <xf numFmtId="0" fontId="2" fillId="0" borderId="0" xfId="2"/>
    <xf numFmtId="0" fontId="2" fillId="0" borderId="0" xfId="2" applyAlignment="1">
      <alignment horizontal="center"/>
    </xf>
    <xf numFmtId="168" fontId="24" fillId="6" borderId="7" xfId="2" applyNumberFormat="1" applyFont="1" applyFill="1" applyBorder="1" applyAlignment="1" applyProtection="1">
      <alignment horizontal="center" vertical="center"/>
      <protection locked="0"/>
    </xf>
    <xf numFmtId="4" fontId="24" fillId="6" borderId="7" xfId="2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3" fontId="7" fillId="8" borderId="0" xfId="2" applyNumberFormat="1" applyFont="1" applyFill="1"/>
    <xf numFmtId="0" fontId="7" fillId="8" borderId="0" xfId="2" applyFont="1" applyFill="1"/>
    <xf numFmtId="0" fontId="21" fillId="0" borderId="0" xfId="3" applyFont="1"/>
    <xf numFmtId="0" fontId="17" fillId="0" borderId="0" xfId="3" applyFont="1"/>
    <xf numFmtId="0" fontId="28" fillId="0" borderId="0" xfId="3" applyFont="1"/>
    <xf numFmtId="0" fontId="20" fillId="0" borderId="0" xfId="3" applyFont="1"/>
    <xf numFmtId="1" fontId="17" fillId="0" borderId="0" xfId="3" applyNumberFormat="1" applyFont="1"/>
    <xf numFmtId="3" fontId="18" fillId="0" borderId="33" xfId="3" applyNumberFormat="1" applyFont="1" applyBorder="1"/>
    <xf numFmtId="0" fontId="20" fillId="0" borderId="5" xfId="3" applyFont="1" applyBorder="1"/>
    <xf numFmtId="4" fontId="21" fillId="0" borderId="0" xfId="3" applyNumberFormat="1" applyFont="1" applyAlignment="1">
      <alignment horizontal="right"/>
    </xf>
    <xf numFmtId="3" fontId="18" fillId="3" borderId="12" xfId="3" applyNumberFormat="1" applyFont="1" applyFill="1" applyBorder="1" applyAlignment="1">
      <alignment horizontal="center" vertical="center"/>
    </xf>
    <xf numFmtId="3" fontId="18" fillId="16" borderId="13" xfId="3" applyNumberFormat="1" applyFont="1" applyFill="1" applyBorder="1" applyAlignment="1">
      <alignment horizontal="center" vertical="center"/>
    </xf>
    <xf numFmtId="3" fontId="18" fillId="17" borderId="12" xfId="3" applyNumberFormat="1" applyFont="1" applyFill="1" applyBorder="1" applyAlignment="1">
      <alignment horizontal="center" vertical="center"/>
    </xf>
    <xf numFmtId="3" fontId="18" fillId="18" borderId="13" xfId="3" applyNumberFormat="1" applyFont="1" applyFill="1" applyBorder="1" applyAlignment="1">
      <alignment horizontal="center" vertical="center"/>
    </xf>
    <xf numFmtId="3" fontId="18" fillId="19" borderId="12" xfId="3" applyNumberFormat="1" applyFont="1" applyFill="1" applyBorder="1" applyAlignment="1">
      <alignment horizontal="center" vertical="center"/>
    </xf>
    <xf numFmtId="3" fontId="18" fillId="20" borderId="13" xfId="3" applyNumberFormat="1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  <xf numFmtId="0" fontId="20" fillId="0" borderId="3" xfId="3" applyFont="1" applyBorder="1"/>
    <xf numFmtId="1" fontId="17" fillId="0" borderId="0" xfId="3" applyNumberFormat="1" applyFont="1" applyAlignment="1">
      <alignment vertical="center"/>
    </xf>
    <xf numFmtId="2" fontId="27" fillId="11" borderId="35" xfId="4" applyNumberFormat="1" applyAlignment="1">
      <alignment horizontal="center" vertical="center"/>
    </xf>
    <xf numFmtId="0" fontId="29" fillId="0" borderId="0" xfId="3" applyFont="1"/>
    <xf numFmtId="0" fontId="18" fillId="0" borderId="0" xfId="3" applyFont="1"/>
    <xf numFmtId="0" fontId="21" fillId="0" borderId="0" xfId="3" applyFont="1" applyAlignment="1">
      <alignment horizontal="center"/>
    </xf>
    <xf numFmtId="2" fontId="28" fillId="0" borderId="0" xfId="3" applyNumberFormat="1" applyFont="1" applyAlignment="1">
      <alignment horizontal="right"/>
    </xf>
    <xf numFmtId="2" fontId="28" fillId="0" borderId="0" xfId="3" applyNumberFormat="1" applyFont="1"/>
    <xf numFmtId="2" fontId="17" fillId="0" borderId="0" xfId="3" applyNumberFormat="1" applyFont="1"/>
    <xf numFmtId="2" fontId="21" fillId="0" borderId="0" xfId="3" applyNumberFormat="1" applyFont="1"/>
    <xf numFmtId="0" fontId="20" fillId="0" borderId="36" xfId="3" applyFont="1" applyBorder="1"/>
    <xf numFmtId="2" fontId="28" fillId="0" borderId="36" xfId="3" applyNumberFormat="1" applyFont="1" applyBorder="1"/>
    <xf numFmtId="2" fontId="17" fillId="0" borderId="36" xfId="3" applyNumberFormat="1" applyFont="1" applyBorder="1"/>
    <xf numFmtId="0" fontId="21" fillId="0" borderId="36" xfId="3" applyFont="1" applyBorder="1"/>
    <xf numFmtId="1" fontId="21" fillId="0" borderId="12" xfId="3" applyNumberFormat="1" applyFont="1" applyBorder="1" applyAlignment="1">
      <alignment horizontal="left"/>
    </xf>
    <xf numFmtId="170" fontId="28" fillId="0" borderId="0" xfId="3" applyNumberFormat="1" applyFont="1"/>
    <xf numFmtId="1" fontId="28" fillId="0" borderId="0" xfId="3" applyNumberFormat="1" applyFont="1" applyAlignment="1">
      <alignment horizontal="right"/>
    </xf>
    <xf numFmtId="2" fontId="21" fillId="0" borderId="37" xfId="3" applyNumberFormat="1" applyFont="1" applyBorder="1" applyAlignment="1">
      <alignment horizontal="center" vertical="center"/>
    </xf>
    <xf numFmtId="2" fontId="21" fillId="0" borderId="27" xfId="3" applyNumberFormat="1" applyFont="1" applyBorder="1" applyAlignment="1">
      <alignment horizontal="center" vertical="center"/>
    </xf>
    <xf numFmtId="2" fontId="21" fillId="0" borderId="0" xfId="3" applyNumberFormat="1" applyFont="1" applyAlignment="1">
      <alignment horizontal="center" vertical="center"/>
    </xf>
    <xf numFmtId="2" fontId="21" fillId="0" borderId="0" xfId="5" applyNumberFormat="1" applyFont="1" applyAlignment="1">
      <alignment horizontal="center" vertical="center"/>
    </xf>
    <xf numFmtId="2" fontId="21" fillId="0" borderId="13" xfId="5" applyNumberFormat="1" applyFont="1" applyBorder="1" applyAlignment="1">
      <alignment horizontal="center" vertical="center"/>
    </xf>
    <xf numFmtId="165" fontId="28" fillId="0" borderId="0" xfId="3" applyNumberFormat="1" applyFont="1"/>
    <xf numFmtId="0" fontId="20" fillId="0" borderId="38" xfId="3" applyFont="1" applyBorder="1"/>
    <xf numFmtId="1" fontId="21" fillId="0" borderId="0" xfId="3" applyNumberFormat="1" applyFont="1" applyAlignment="1">
      <alignment horizontal="left"/>
    </xf>
    <xf numFmtId="2" fontId="21" fillId="0" borderId="28" xfId="3" applyNumberFormat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8" fillId="0" borderId="38" xfId="3" applyFont="1" applyBorder="1" applyAlignment="1">
      <alignment horizontal="center"/>
    </xf>
    <xf numFmtId="165" fontId="21" fillId="0" borderId="0" xfId="3" applyNumberFormat="1" applyFont="1"/>
    <xf numFmtId="2" fontId="21" fillId="0" borderId="0" xfId="5" applyNumberFormat="1" applyFont="1"/>
    <xf numFmtId="1" fontId="21" fillId="0" borderId="38" xfId="3" applyNumberFormat="1" applyFont="1" applyBorder="1"/>
    <xf numFmtId="0" fontId="20" fillId="0" borderId="0" xfId="3" applyFont="1" applyAlignment="1">
      <alignment horizontal="center"/>
    </xf>
    <xf numFmtId="2" fontId="21" fillId="0" borderId="12" xfId="3" applyNumberFormat="1" applyFont="1" applyBorder="1"/>
    <xf numFmtId="2" fontId="21" fillId="0" borderId="13" xfId="3" applyNumberFormat="1" applyFont="1" applyBorder="1"/>
    <xf numFmtId="2" fontId="21" fillId="0" borderId="12" xfId="5" applyNumberFormat="1" applyFont="1" applyBorder="1"/>
    <xf numFmtId="1" fontId="21" fillId="0" borderId="0" xfId="3" applyNumberFormat="1" applyFont="1"/>
    <xf numFmtId="2" fontId="21" fillId="0" borderId="12" xfId="3" applyNumberFormat="1" applyFont="1" applyBorder="1" applyAlignment="1">
      <alignment horizontal="center" vertical="center"/>
    </xf>
    <xf numFmtId="2" fontId="21" fillId="0" borderId="13" xfId="3" applyNumberFormat="1" applyFont="1" applyBorder="1" applyAlignment="1">
      <alignment horizontal="center" vertical="center"/>
    </xf>
    <xf numFmtId="2" fontId="21" fillId="0" borderId="12" xfId="5" applyNumberFormat="1" applyFont="1" applyBorder="1" applyAlignment="1">
      <alignment horizontal="center" vertical="center"/>
    </xf>
    <xf numFmtId="2" fontId="21" fillId="0" borderId="13" xfId="5" applyNumberFormat="1" applyFont="1" applyBorder="1"/>
    <xf numFmtId="0" fontId="19" fillId="0" borderId="0" xfId="3" applyFont="1"/>
    <xf numFmtId="0" fontId="11" fillId="10" borderId="5" xfId="2" applyFont="1" applyFill="1" applyBorder="1"/>
    <xf numFmtId="0" fontId="5" fillId="10" borderId="0" xfId="2" applyFont="1" applyFill="1" applyBorder="1"/>
    <xf numFmtId="0" fontId="11" fillId="10" borderId="0" xfId="2" applyFont="1" applyFill="1" applyBorder="1"/>
    <xf numFmtId="0" fontId="7" fillId="10" borderId="10" xfId="2" applyFont="1" applyFill="1" applyBorder="1"/>
    <xf numFmtId="0" fontId="5" fillId="10" borderId="10" xfId="2" applyFont="1" applyFill="1" applyBorder="1"/>
    <xf numFmtId="0" fontId="7" fillId="10" borderId="0" xfId="2" applyFont="1" applyFill="1" applyBorder="1"/>
    <xf numFmtId="0" fontId="1" fillId="2" borderId="1" xfId="1" applyBorder="1" applyAlignment="1">
      <alignment horizontal="center" vertical="center"/>
    </xf>
    <xf numFmtId="0" fontId="13" fillId="10" borderId="0" xfId="2" applyFont="1" applyFill="1" applyBorder="1"/>
    <xf numFmtId="3" fontId="1" fillId="2" borderId="1" xfId="1" applyNumberFormat="1" applyBorder="1" applyAlignment="1">
      <alignment horizontal="center" vertical="center"/>
    </xf>
    <xf numFmtId="3" fontId="7" fillId="10" borderId="41" xfId="2" applyNumberFormat="1" applyFont="1" applyFill="1" applyBorder="1"/>
    <xf numFmtId="0" fontId="5" fillId="10" borderId="42" xfId="2" applyFont="1" applyFill="1" applyBorder="1"/>
    <xf numFmtId="3" fontId="7" fillId="10" borderId="28" xfId="2" applyNumberFormat="1" applyFont="1" applyFill="1" applyBorder="1"/>
    <xf numFmtId="0" fontId="5" fillId="10" borderId="27" xfId="2" applyFont="1" applyFill="1" applyBorder="1"/>
    <xf numFmtId="3" fontId="11" fillId="10" borderId="28" xfId="2" applyNumberFormat="1" applyFont="1" applyFill="1" applyBorder="1"/>
    <xf numFmtId="0" fontId="11" fillId="10" borderId="28" xfId="2" applyFont="1" applyFill="1" applyBorder="1"/>
    <xf numFmtId="3" fontId="13" fillId="10" borderId="28" xfId="2" applyNumberFormat="1" applyFont="1" applyFill="1" applyBorder="1"/>
    <xf numFmtId="0" fontId="11" fillId="10" borderId="27" xfId="2" applyFont="1" applyFill="1" applyBorder="1"/>
    <xf numFmtId="3" fontId="1" fillId="2" borderId="43" xfId="1" applyNumberFormat="1" applyBorder="1" applyAlignment="1">
      <alignment horizontal="center" vertical="center"/>
    </xf>
    <xf numFmtId="3" fontId="5" fillId="10" borderId="27" xfId="2" applyNumberFormat="1" applyFont="1" applyFill="1" applyBorder="1" applyAlignment="1">
      <alignment horizontal="center" vertical="center"/>
    </xf>
    <xf numFmtId="0" fontId="5" fillId="10" borderId="28" xfId="2" applyFont="1" applyFill="1" applyBorder="1"/>
    <xf numFmtId="0" fontId="7" fillId="10" borderId="27" xfId="2" applyFont="1" applyFill="1" applyBorder="1"/>
    <xf numFmtId="0" fontId="5" fillId="10" borderId="30" xfId="2" applyFont="1" applyFill="1" applyBorder="1"/>
    <xf numFmtId="0" fontId="5" fillId="10" borderId="31" xfId="2" applyFont="1" applyFill="1" applyBorder="1"/>
    <xf numFmtId="0" fontId="5" fillId="10" borderId="32" xfId="2" applyFont="1" applyFill="1" applyBorder="1"/>
    <xf numFmtId="1" fontId="30" fillId="0" borderId="0" xfId="3" applyNumberFormat="1" applyFont="1"/>
    <xf numFmtId="0" fontId="31" fillId="0" borderId="3" xfId="3" applyFont="1" applyBorder="1" applyAlignment="1">
      <alignment vertical="center"/>
    </xf>
    <xf numFmtId="169" fontId="31" fillId="0" borderId="8" xfId="5" applyNumberFormat="1" applyFont="1" applyBorder="1" applyAlignment="1">
      <alignment vertical="center"/>
    </xf>
    <xf numFmtId="169" fontId="31" fillId="0" borderId="11" xfId="5" applyNumberFormat="1" applyFont="1" applyBorder="1" applyAlignment="1">
      <alignment vertical="center"/>
    </xf>
    <xf numFmtId="2" fontId="31" fillId="0" borderId="4" xfId="3" applyNumberFormat="1" applyFont="1" applyBorder="1" applyAlignment="1">
      <alignment vertical="center"/>
    </xf>
    <xf numFmtId="2" fontId="31" fillId="0" borderId="7" xfId="3" applyNumberFormat="1" applyFont="1" applyBorder="1" applyAlignment="1">
      <alignment vertical="center"/>
    </xf>
    <xf numFmtId="0" fontId="32" fillId="0" borderId="2" xfId="3" applyFont="1" applyBorder="1" applyAlignment="1">
      <alignment horizontal="left" vertical="center"/>
    </xf>
    <xf numFmtId="2" fontId="31" fillId="0" borderId="4" xfId="3" applyNumberFormat="1" applyFont="1" applyBorder="1" applyAlignment="1">
      <alignment horizontal="right" vertical="center"/>
    </xf>
    <xf numFmtId="2" fontId="31" fillId="0" borderId="6" xfId="3" applyNumberFormat="1" applyFont="1" applyBorder="1" applyAlignment="1">
      <alignment vertical="center"/>
    </xf>
    <xf numFmtId="0" fontId="32" fillId="0" borderId="2" xfId="3" applyFont="1" applyBorder="1" applyAlignment="1">
      <alignment vertical="center"/>
    </xf>
    <xf numFmtId="0" fontId="32" fillId="0" borderId="3" xfId="3" applyFont="1" applyBorder="1" applyAlignment="1">
      <alignment vertical="center"/>
    </xf>
    <xf numFmtId="4" fontId="32" fillId="0" borderId="7" xfId="3" applyNumberFormat="1" applyFont="1" applyBorder="1" applyAlignment="1">
      <alignment vertical="center"/>
    </xf>
    <xf numFmtId="4" fontId="32" fillId="0" borderId="4" xfId="3" applyNumberFormat="1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1" fontId="32" fillId="0" borderId="7" xfId="3" applyNumberFormat="1" applyFont="1" applyBorder="1" applyAlignment="1">
      <alignment horizontal="left" vertical="center"/>
    </xf>
    <xf numFmtId="0" fontId="17" fillId="0" borderId="7" xfId="3" applyFont="1" applyBorder="1" applyAlignment="1">
      <alignment vertical="center"/>
    </xf>
    <xf numFmtId="167" fontId="33" fillId="0" borderId="28" xfId="2" applyNumberFormat="1" applyFont="1" applyBorder="1" applyAlignment="1">
      <alignment horizontal="center"/>
    </xf>
    <xf numFmtId="3" fontId="33" fillId="0" borderId="0" xfId="2" applyNumberFormat="1" applyFont="1"/>
    <xf numFmtId="4" fontId="33" fillId="0" borderId="0" xfId="2" applyNumberFormat="1" applyFont="1"/>
    <xf numFmtId="164" fontId="33" fillId="0" borderId="28" xfId="2" applyNumberFormat="1" applyFont="1" applyBorder="1"/>
    <xf numFmtId="3" fontId="33" fillId="0" borderId="28" xfId="2" applyNumberFormat="1" applyFont="1" applyBorder="1"/>
    <xf numFmtId="3" fontId="33" fillId="0" borderId="27" xfId="2" applyNumberFormat="1" applyFont="1" applyBorder="1"/>
    <xf numFmtId="164" fontId="33" fillId="0" borderId="0" xfId="2" applyNumberFormat="1" applyFont="1"/>
    <xf numFmtId="164" fontId="33" fillId="0" borderId="27" xfId="2" applyNumberFormat="1" applyFont="1" applyBorder="1"/>
    <xf numFmtId="3" fontId="33" fillId="0" borderId="31" xfId="2" applyNumberFormat="1" applyFont="1" applyBorder="1"/>
    <xf numFmtId="4" fontId="33" fillId="0" borderId="31" xfId="2" applyNumberFormat="1" applyFont="1" applyBorder="1"/>
    <xf numFmtId="164" fontId="33" fillId="0" borderId="30" xfId="2" applyNumberFormat="1" applyFont="1" applyBorder="1"/>
    <xf numFmtId="3" fontId="33" fillId="0" borderId="30" xfId="2" applyNumberFormat="1" applyFont="1" applyBorder="1"/>
    <xf numFmtId="3" fontId="33" fillId="0" borderId="32" xfId="2" applyNumberFormat="1" applyFont="1" applyBorder="1"/>
    <xf numFmtId="164" fontId="33" fillId="0" borderId="31" xfId="2" applyNumberFormat="1" applyFont="1" applyBorder="1"/>
    <xf numFmtId="164" fontId="33" fillId="0" borderId="32" xfId="2" applyNumberFormat="1" applyFont="1" applyBorder="1"/>
    <xf numFmtId="0" fontId="35" fillId="0" borderId="21" xfId="2" applyFont="1" applyBorder="1" applyAlignment="1">
      <alignment horizontal="center" vertical="center" wrapText="1"/>
    </xf>
    <xf numFmtId="4" fontId="35" fillId="5" borderId="22" xfId="2" applyNumberFormat="1" applyFont="1" applyFill="1" applyBorder="1" applyAlignment="1">
      <alignment horizontal="center" vertical="center" wrapText="1"/>
    </xf>
    <xf numFmtId="0" fontId="35" fillId="4" borderId="26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vertical="center"/>
    </xf>
    <xf numFmtId="4" fontId="11" fillId="5" borderId="44" xfId="2" applyNumberFormat="1" applyFont="1" applyFill="1" applyBorder="1" applyAlignment="1">
      <alignment horizontal="center" vertical="center"/>
    </xf>
    <xf numFmtId="3" fontId="11" fillId="4" borderId="46" xfId="2" applyNumberFormat="1" applyFont="1" applyFill="1" applyBorder="1" applyAlignment="1">
      <alignment horizontal="center" vertical="center"/>
    </xf>
    <xf numFmtId="164" fontId="23" fillId="0" borderId="45" xfId="2" applyNumberFormat="1" applyFont="1" applyBorder="1" applyAlignment="1">
      <alignment horizontal="center" vertical="center"/>
    </xf>
    <xf numFmtId="0" fontId="11" fillId="17" borderId="3" xfId="2" applyFont="1" applyFill="1" applyBorder="1" applyAlignment="1">
      <alignment vertical="center"/>
    </xf>
    <xf numFmtId="4" fontId="11" fillId="5" borderId="40" xfId="2" applyNumberFormat="1" applyFont="1" applyFill="1" applyBorder="1" applyAlignment="1">
      <alignment horizontal="center" vertical="center"/>
    </xf>
    <xf numFmtId="3" fontId="11" fillId="4" borderId="14" xfId="2" applyNumberFormat="1" applyFont="1" applyFill="1" applyBorder="1" applyAlignment="1">
      <alignment horizontal="center" vertical="center"/>
    </xf>
    <xf numFmtId="164" fontId="23" fillId="0" borderId="39" xfId="2" applyNumberFormat="1" applyFont="1" applyBorder="1" applyAlignment="1">
      <alignment horizontal="center" vertical="center"/>
    </xf>
    <xf numFmtId="3" fontId="33" fillId="22" borderId="28" xfId="2" applyNumberFormat="1" applyFont="1" applyFill="1" applyBorder="1"/>
    <xf numFmtId="3" fontId="33" fillId="22" borderId="0" xfId="2" applyNumberFormat="1" applyFont="1" applyFill="1"/>
    <xf numFmtId="3" fontId="33" fillId="22" borderId="27" xfId="2" applyNumberFormat="1" applyFont="1" applyFill="1" applyBorder="1"/>
    <xf numFmtId="3" fontId="33" fillId="22" borderId="30" xfId="2" applyNumberFormat="1" applyFont="1" applyFill="1" applyBorder="1"/>
    <xf numFmtId="3" fontId="33" fillId="22" borderId="31" xfId="2" applyNumberFormat="1" applyFont="1" applyFill="1" applyBorder="1"/>
    <xf numFmtId="3" fontId="33" fillId="22" borderId="32" xfId="2" applyNumberFormat="1" applyFont="1" applyFill="1" applyBorder="1"/>
    <xf numFmtId="4" fontId="33" fillId="22" borderId="0" xfId="2" applyNumberFormat="1" applyFont="1" applyFill="1"/>
    <xf numFmtId="4" fontId="33" fillId="22" borderId="27" xfId="2" applyNumberFormat="1" applyFont="1" applyFill="1" applyBorder="1"/>
    <xf numFmtId="4" fontId="33" fillId="22" borderId="31" xfId="2" applyNumberFormat="1" applyFont="1" applyFill="1" applyBorder="1"/>
    <xf numFmtId="4" fontId="33" fillId="22" borderId="32" xfId="2" applyNumberFormat="1" applyFont="1" applyFill="1" applyBorder="1"/>
    <xf numFmtId="3" fontId="33" fillId="23" borderId="28" xfId="2" applyNumberFormat="1" applyFont="1" applyFill="1" applyBorder="1"/>
    <xf numFmtId="3" fontId="33" fillId="23" borderId="0" xfId="2" applyNumberFormat="1" applyFont="1" applyFill="1"/>
    <xf numFmtId="3" fontId="33" fillId="23" borderId="27" xfId="2" applyNumberFormat="1" applyFont="1" applyFill="1" applyBorder="1"/>
    <xf numFmtId="3" fontId="33" fillId="23" borderId="30" xfId="2" applyNumberFormat="1" applyFont="1" applyFill="1" applyBorder="1"/>
    <xf numFmtId="3" fontId="33" fillId="23" borderId="31" xfId="2" applyNumberFormat="1" applyFont="1" applyFill="1" applyBorder="1"/>
    <xf numFmtId="3" fontId="33" fillId="23" borderId="32" xfId="2" applyNumberFormat="1" applyFont="1" applyFill="1" applyBorder="1"/>
    <xf numFmtId="3" fontId="33" fillId="24" borderId="28" xfId="2" applyNumberFormat="1" applyFont="1" applyFill="1" applyBorder="1"/>
    <xf numFmtId="3" fontId="33" fillId="24" borderId="0" xfId="2" applyNumberFormat="1" applyFont="1" applyFill="1"/>
    <xf numFmtId="3" fontId="33" fillId="24" borderId="29" xfId="2" applyNumberFormat="1" applyFont="1" applyFill="1" applyBorder="1"/>
    <xf numFmtId="3" fontId="33" fillId="24" borderId="30" xfId="2" applyNumberFormat="1" applyFont="1" applyFill="1" applyBorder="1"/>
    <xf numFmtId="3" fontId="33" fillId="24" borderId="31" xfId="2" applyNumberFormat="1" applyFont="1" applyFill="1" applyBorder="1"/>
    <xf numFmtId="3" fontId="33" fillId="24" borderId="18" xfId="2" applyNumberFormat="1" applyFont="1" applyFill="1" applyBorder="1"/>
    <xf numFmtId="3" fontId="34" fillId="25" borderId="28" xfId="2" applyNumberFormat="1" applyFont="1" applyFill="1" applyBorder="1"/>
    <xf numFmtId="4" fontId="34" fillId="25" borderId="27" xfId="2" applyNumberFormat="1" applyFont="1" applyFill="1" applyBorder="1"/>
    <xf numFmtId="3" fontId="34" fillId="25" borderId="30" xfId="2" applyNumberFormat="1" applyFont="1" applyFill="1" applyBorder="1"/>
    <xf numFmtId="4" fontId="34" fillId="25" borderId="32" xfId="2" applyNumberFormat="1" applyFont="1" applyFill="1" applyBorder="1"/>
    <xf numFmtId="4" fontId="11" fillId="5" borderId="47" xfId="2" applyNumberFormat="1" applyFont="1" applyFill="1" applyBorder="1" applyAlignment="1">
      <alignment horizontal="center" vertical="center"/>
    </xf>
    <xf numFmtId="4" fontId="11" fillId="5" borderId="48" xfId="2" applyNumberFormat="1" applyFont="1" applyFill="1" applyBorder="1" applyAlignment="1">
      <alignment horizontal="center" vertical="center"/>
    </xf>
    <xf numFmtId="0" fontId="11" fillId="21" borderId="52" xfId="2" applyFont="1" applyFill="1" applyBorder="1" applyAlignment="1">
      <alignment vertical="center"/>
    </xf>
    <xf numFmtId="4" fontId="11" fillId="5" borderId="54" xfId="2" applyNumberFormat="1" applyFont="1" applyFill="1" applyBorder="1" applyAlignment="1">
      <alignment horizontal="center" vertical="center"/>
    </xf>
    <xf numFmtId="4" fontId="11" fillId="5" borderId="51" xfId="2" applyNumberFormat="1" applyFont="1" applyFill="1" applyBorder="1" applyAlignment="1">
      <alignment horizontal="center" vertical="center"/>
    </xf>
    <xf numFmtId="3" fontId="11" fillId="4" borderId="17" xfId="2" applyNumberFormat="1" applyFont="1" applyFill="1" applyBorder="1" applyAlignment="1">
      <alignment horizontal="center" vertical="center"/>
    </xf>
    <xf numFmtId="164" fontId="23" fillId="0" borderId="53" xfId="2" applyNumberFormat="1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 wrapText="1"/>
    </xf>
    <xf numFmtId="167" fontId="38" fillId="0" borderId="15" xfId="2" applyNumberFormat="1" applyFont="1" applyBorder="1" applyAlignment="1">
      <alignment horizontal="center" vertical="center"/>
    </xf>
    <xf numFmtId="167" fontId="38" fillId="0" borderId="39" xfId="2" applyNumberFormat="1" applyFont="1" applyBorder="1" applyAlignment="1">
      <alignment horizontal="center" vertical="center"/>
    </xf>
    <xf numFmtId="167" fontId="38" fillId="0" borderId="53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wrapText="1"/>
    </xf>
    <xf numFmtId="4" fontId="35" fillId="5" borderId="56" xfId="2" applyNumberFormat="1" applyFont="1" applyFill="1" applyBorder="1" applyAlignment="1">
      <alignment horizontal="center" vertical="center" wrapText="1"/>
    </xf>
    <xf numFmtId="4" fontId="35" fillId="0" borderId="19" xfId="2" applyNumberFormat="1" applyFont="1" applyBorder="1" applyAlignment="1">
      <alignment horizontal="center" vertical="center" wrapText="1"/>
    </xf>
    <xf numFmtId="0" fontId="11" fillId="17" borderId="56" xfId="2" applyFont="1" applyFill="1" applyBorder="1" applyAlignment="1">
      <alignment horizontal="center" vertical="center"/>
    </xf>
    <xf numFmtId="0" fontId="11" fillId="17" borderId="57" xfId="2" applyFont="1" applyFill="1" applyBorder="1" applyAlignment="1">
      <alignment horizontal="center" vertical="center"/>
    </xf>
    <xf numFmtId="0" fontId="11" fillId="17" borderId="22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/>
    </xf>
    <xf numFmtId="0" fontId="37" fillId="5" borderId="25" xfId="2" applyFont="1" applyFill="1" applyBorder="1" applyAlignment="1">
      <alignment horizontal="center" vertical="center" wrapText="1"/>
    </xf>
    <xf numFmtId="3" fontId="38" fillId="5" borderId="16" xfId="2" applyNumberFormat="1" applyFont="1" applyFill="1" applyBorder="1" applyAlignment="1">
      <alignment horizontal="center" vertical="center"/>
    </xf>
    <xf numFmtId="3" fontId="38" fillId="5" borderId="40" xfId="2" applyNumberFormat="1" applyFont="1" applyFill="1" applyBorder="1" applyAlignment="1">
      <alignment horizontal="center" vertical="center"/>
    </xf>
    <xf numFmtId="3" fontId="38" fillId="5" borderId="51" xfId="2" applyNumberFormat="1" applyFont="1" applyFill="1" applyBorder="1" applyAlignment="1">
      <alignment horizontal="center" vertical="center"/>
    </xf>
    <xf numFmtId="0" fontId="37" fillId="0" borderId="21" xfId="2" applyFont="1" applyBorder="1" applyAlignment="1">
      <alignment horizontal="center" vertical="center" wrapText="1"/>
    </xf>
    <xf numFmtId="4" fontId="37" fillId="0" borderId="22" xfId="2" applyNumberFormat="1" applyFont="1" applyBorder="1" applyAlignment="1">
      <alignment horizontal="center" vertical="center" wrapText="1"/>
    </xf>
    <xf numFmtId="3" fontId="38" fillId="0" borderId="47" xfId="2" applyNumberFormat="1" applyFont="1" applyBorder="1" applyAlignment="1">
      <alignment horizontal="center" vertical="center"/>
    </xf>
    <xf numFmtId="4" fontId="38" fillId="0" borderId="5" xfId="2" applyNumberFormat="1" applyFont="1" applyBorder="1" applyAlignment="1">
      <alignment horizontal="center" vertical="center"/>
    </xf>
    <xf numFmtId="3" fontId="38" fillId="0" borderId="48" xfId="2" applyNumberFormat="1" applyFont="1" applyBorder="1" applyAlignment="1">
      <alignment horizontal="center" vertical="center"/>
    </xf>
    <xf numFmtId="4" fontId="38" fillId="0" borderId="3" xfId="2" applyNumberFormat="1" applyFont="1" applyBorder="1" applyAlignment="1">
      <alignment horizontal="center" vertical="center"/>
    </xf>
    <xf numFmtId="3" fontId="38" fillId="0" borderId="54" xfId="2" applyNumberFormat="1" applyFont="1" applyBorder="1" applyAlignment="1">
      <alignment horizontal="center" vertical="center"/>
    </xf>
    <xf numFmtId="4" fontId="38" fillId="0" borderId="52" xfId="2" applyNumberFormat="1" applyFont="1" applyBorder="1" applyAlignment="1">
      <alignment horizontal="center" vertical="center"/>
    </xf>
    <xf numFmtId="4" fontId="35" fillId="18" borderId="58" xfId="2" applyNumberFormat="1" applyFont="1" applyFill="1" applyBorder="1" applyAlignment="1">
      <alignment horizontal="center" vertical="center" wrapText="1"/>
    </xf>
    <xf numFmtId="4" fontId="35" fillId="18" borderId="59" xfId="2" applyNumberFormat="1" applyFont="1" applyFill="1" applyBorder="1" applyAlignment="1">
      <alignment horizontal="center" vertical="center" wrapText="1"/>
    </xf>
    <xf numFmtId="4" fontId="35" fillId="18" borderId="22" xfId="2" applyNumberFormat="1" applyFont="1" applyFill="1" applyBorder="1" applyAlignment="1">
      <alignment horizontal="center" vertical="center" wrapText="1"/>
    </xf>
    <xf numFmtId="3" fontId="23" fillId="18" borderId="47" xfId="2" applyNumberFormat="1" applyFont="1" applyFill="1" applyBorder="1" applyAlignment="1">
      <alignment horizontal="center" vertical="center"/>
    </xf>
    <xf numFmtId="3" fontId="23" fillId="18" borderId="49" xfId="2" applyNumberFormat="1" applyFont="1" applyFill="1" applyBorder="1" applyAlignment="1">
      <alignment horizontal="center" vertical="center"/>
    </xf>
    <xf numFmtId="3" fontId="11" fillId="18" borderId="16" xfId="2" applyNumberFormat="1" applyFont="1" applyFill="1" applyBorder="1" applyAlignment="1">
      <alignment horizontal="center" vertical="center"/>
    </xf>
    <xf numFmtId="3" fontId="23" fillId="18" borderId="48" xfId="2" applyNumberFormat="1" applyFont="1" applyFill="1" applyBorder="1" applyAlignment="1">
      <alignment horizontal="center" vertical="center"/>
    </xf>
    <xf numFmtId="3" fontId="23" fillId="18" borderId="50" xfId="2" applyNumberFormat="1" applyFont="1" applyFill="1" applyBorder="1" applyAlignment="1">
      <alignment horizontal="center" vertical="center"/>
    </xf>
    <xf numFmtId="3" fontId="11" fillId="18" borderId="40" xfId="2" applyNumberFormat="1" applyFont="1" applyFill="1" applyBorder="1" applyAlignment="1">
      <alignment horizontal="center" vertical="center"/>
    </xf>
    <xf numFmtId="3" fontId="23" fillId="18" borderId="54" xfId="2" applyNumberFormat="1" applyFont="1" applyFill="1" applyBorder="1" applyAlignment="1">
      <alignment horizontal="center" vertical="center"/>
    </xf>
    <xf numFmtId="3" fontId="23" fillId="18" borderId="55" xfId="2" applyNumberFormat="1" applyFont="1" applyFill="1" applyBorder="1" applyAlignment="1">
      <alignment horizontal="center" vertical="center"/>
    </xf>
    <xf numFmtId="3" fontId="11" fillId="18" borderId="51" xfId="2" applyNumberFormat="1" applyFont="1" applyFill="1" applyBorder="1" applyAlignment="1">
      <alignment horizontal="center" vertical="center"/>
    </xf>
    <xf numFmtId="3" fontId="35" fillId="26" borderId="56" xfId="2" applyNumberFormat="1" applyFont="1" applyFill="1" applyBorder="1" applyAlignment="1">
      <alignment horizontal="center" vertical="center" wrapText="1"/>
    </xf>
    <xf numFmtId="3" fontId="35" fillId="26" borderId="21" xfId="2" applyNumberFormat="1" applyFont="1" applyFill="1" applyBorder="1" applyAlignment="1">
      <alignment horizontal="center" vertical="center" wrapText="1"/>
    </xf>
    <xf numFmtId="3" fontId="11" fillId="26" borderId="47" xfId="2" applyNumberFormat="1" applyFont="1" applyFill="1" applyBorder="1" applyAlignment="1">
      <alignment horizontal="center" vertical="center"/>
    </xf>
    <xf numFmtId="3" fontId="11" fillId="26" borderId="5" xfId="2" applyNumberFormat="1" applyFont="1" applyFill="1" applyBorder="1" applyAlignment="1">
      <alignment horizontal="center" vertical="center"/>
    </xf>
    <xf numFmtId="3" fontId="11" fillId="26" borderId="48" xfId="2" applyNumberFormat="1" applyFont="1" applyFill="1" applyBorder="1" applyAlignment="1">
      <alignment horizontal="center" vertical="center"/>
    </xf>
    <xf numFmtId="3" fontId="11" fillId="26" borderId="3" xfId="2" applyNumberFormat="1" applyFont="1" applyFill="1" applyBorder="1" applyAlignment="1">
      <alignment horizontal="center" vertical="center"/>
    </xf>
    <xf numFmtId="3" fontId="11" fillId="26" borderId="54" xfId="2" applyNumberFormat="1" applyFont="1" applyFill="1" applyBorder="1" applyAlignment="1">
      <alignment horizontal="center" vertical="center"/>
    </xf>
    <xf numFmtId="3" fontId="11" fillId="26" borderId="52" xfId="2" applyNumberFormat="1" applyFont="1" applyFill="1" applyBorder="1" applyAlignment="1">
      <alignment horizontal="center" vertical="center"/>
    </xf>
    <xf numFmtId="165" fontId="5" fillId="0" borderId="22" xfId="2" applyNumberFormat="1" applyFont="1" applyBorder="1" applyAlignment="1">
      <alignment horizontal="center" vertical="center"/>
    </xf>
    <xf numFmtId="3" fontId="11" fillId="0" borderId="15" xfId="2" applyNumberFormat="1" applyFont="1" applyBorder="1" applyAlignment="1">
      <alignment horizontal="center" vertical="center"/>
    </xf>
    <xf numFmtId="3" fontId="11" fillId="0" borderId="39" xfId="2" applyNumberFormat="1" applyFont="1" applyBorder="1" applyAlignment="1">
      <alignment horizontal="center" vertical="center"/>
    </xf>
    <xf numFmtId="3" fontId="11" fillId="0" borderId="53" xfId="2" applyNumberFormat="1" applyFont="1" applyBorder="1" applyAlignment="1">
      <alignment horizontal="center" vertical="center"/>
    </xf>
    <xf numFmtId="4" fontId="11" fillId="0" borderId="60" xfId="2" applyNumberFormat="1" applyFont="1" applyBorder="1" applyAlignment="1">
      <alignment horizontal="center" vertical="center"/>
    </xf>
    <xf numFmtId="4" fontId="11" fillId="0" borderId="61" xfId="2" applyNumberFormat="1" applyFont="1" applyBorder="1" applyAlignment="1">
      <alignment horizontal="center" vertical="center"/>
    </xf>
    <xf numFmtId="4" fontId="11" fillId="0" borderId="62" xfId="2" applyNumberFormat="1" applyFont="1" applyBorder="1" applyAlignment="1">
      <alignment horizontal="center" vertical="center"/>
    </xf>
    <xf numFmtId="3" fontId="11" fillId="16" borderId="47" xfId="2" applyNumberFormat="1" applyFont="1" applyFill="1" applyBorder="1" applyAlignment="1">
      <alignment horizontal="center" vertical="center"/>
    </xf>
    <xf numFmtId="3" fontId="11" fillId="16" borderId="49" xfId="2" applyNumberFormat="1" applyFont="1" applyFill="1" applyBorder="1" applyAlignment="1">
      <alignment horizontal="center" vertical="center"/>
    </xf>
    <xf numFmtId="3" fontId="11" fillId="16" borderId="48" xfId="2" applyNumberFormat="1" applyFont="1" applyFill="1" applyBorder="1" applyAlignment="1">
      <alignment horizontal="center" vertical="center"/>
    </xf>
    <xf numFmtId="3" fontId="11" fillId="16" borderId="50" xfId="2" applyNumberFormat="1" applyFont="1" applyFill="1" applyBorder="1" applyAlignment="1">
      <alignment horizontal="center" vertical="center"/>
    </xf>
    <xf numFmtId="3" fontId="11" fillId="16" borderId="54" xfId="2" applyNumberFormat="1" applyFont="1" applyFill="1" applyBorder="1" applyAlignment="1">
      <alignment horizontal="center" vertical="center"/>
    </xf>
    <xf numFmtId="3" fontId="11" fillId="16" borderId="55" xfId="2" applyNumberFormat="1" applyFont="1" applyFill="1" applyBorder="1" applyAlignment="1">
      <alignment horizontal="center" vertical="center"/>
    </xf>
    <xf numFmtId="3" fontId="35" fillId="21" borderId="56" xfId="2" applyNumberFormat="1" applyFont="1" applyFill="1" applyBorder="1" applyAlignment="1">
      <alignment horizontal="center" vertical="center" wrapText="1"/>
    </xf>
    <xf numFmtId="3" fontId="37" fillId="21" borderId="57" xfId="2" applyNumberFormat="1" applyFont="1" applyFill="1" applyBorder="1" applyAlignment="1">
      <alignment horizontal="center" vertical="center" wrapText="1"/>
    </xf>
    <xf numFmtId="3" fontId="11" fillId="28" borderId="47" xfId="2" applyNumberFormat="1" applyFont="1" applyFill="1" applyBorder="1" applyAlignment="1">
      <alignment horizontal="center" vertical="center"/>
    </xf>
    <xf numFmtId="3" fontId="38" fillId="28" borderId="49" xfId="2" applyNumberFormat="1" applyFont="1" applyFill="1" applyBorder="1" applyAlignment="1">
      <alignment horizontal="center" vertical="center"/>
    </xf>
    <xf numFmtId="3" fontId="11" fillId="28" borderId="48" xfId="2" applyNumberFormat="1" applyFont="1" applyFill="1" applyBorder="1" applyAlignment="1">
      <alignment horizontal="center" vertical="center"/>
    </xf>
    <xf numFmtId="3" fontId="38" fillId="28" borderId="50" xfId="2" applyNumberFormat="1" applyFont="1" applyFill="1" applyBorder="1" applyAlignment="1">
      <alignment horizontal="center" vertical="center"/>
    </xf>
    <xf numFmtId="3" fontId="11" fillId="28" borderId="54" xfId="2" applyNumberFormat="1" applyFont="1" applyFill="1" applyBorder="1" applyAlignment="1">
      <alignment horizontal="center" vertical="center"/>
    </xf>
    <xf numFmtId="3" fontId="38" fillId="28" borderId="55" xfId="2" applyNumberFormat="1" applyFont="1" applyFill="1" applyBorder="1" applyAlignment="1">
      <alignment horizontal="center" vertical="center"/>
    </xf>
    <xf numFmtId="3" fontId="35" fillId="29" borderId="56" xfId="2" applyNumberFormat="1" applyFont="1" applyFill="1" applyBorder="1" applyAlignment="1">
      <alignment horizontal="center" vertical="center" wrapText="1"/>
    </xf>
    <xf numFmtId="3" fontId="35" fillId="29" borderId="57" xfId="2" applyNumberFormat="1" applyFont="1" applyFill="1" applyBorder="1" applyAlignment="1">
      <alignment horizontal="center" vertical="center" wrapText="1"/>
    </xf>
    <xf numFmtId="0" fontId="35" fillId="29" borderId="25" xfId="2" applyFont="1" applyFill="1" applyBorder="1" applyAlignment="1">
      <alignment horizontal="center" vertical="center" wrapText="1"/>
    </xf>
    <xf numFmtId="3" fontId="11" fillId="10" borderId="47" xfId="2" applyNumberFormat="1" applyFont="1" applyFill="1" applyBorder="1" applyAlignment="1">
      <alignment horizontal="center" vertical="center"/>
    </xf>
    <xf numFmtId="3" fontId="11" fillId="10" borderId="49" xfId="2" applyNumberFormat="1" applyFont="1" applyFill="1" applyBorder="1" applyAlignment="1">
      <alignment horizontal="center" vertical="center"/>
    </xf>
    <xf numFmtId="3" fontId="11" fillId="10" borderId="16" xfId="2" applyNumberFormat="1" applyFont="1" applyFill="1" applyBorder="1" applyAlignment="1">
      <alignment horizontal="center" vertical="center"/>
    </xf>
    <xf numFmtId="3" fontId="11" fillId="10" borderId="48" xfId="2" applyNumberFormat="1" applyFont="1" applyFill="1" applyBorder="1" applyAlignment="1">
      <alignment horizontal="center" vertical="center"/>
    </xf>
    <xf numFmtId="3" fontId="11" fillId="10" borderId="50" xfId="2" applyNumberFormat="1" applyFont="1" applyFill="1" applyBorder="1" applyAlignment="1">
      <alignment horizontal="center" vertical="center"/>
    </xf>
    <xf numFmtId="3" fontId="11" fillId="10" borderId="40" xfId="2" applyNumberFormat="1" applyFont="1" applyFill="1" applyBorder="1" applyAlignment="1">
      <alignment horizontal="center" vertical="center"/>
    </xf>
    <xf numFmtId="3" fontId="11" fillId="10" borderId="54" xfId="2" applyNumberFormat="1" applyFont="1" applyFill="1" applyBorder="1" applyAlignment="1">
      <alignment horizontal="center" vertical="center"/>
    </xf>
    <xf numFmtId="3" fontId="11" fillId="10" borderId="55" xfId="2" applyNumberFormat="1" applyFont="1" applyFill="1" applyBorder="1" applyAlignment="1">
      <alignment horizontal="center" vertical="center"/>
    </xf>
    <xf numFmtId="3" fontId="11" fillId="10" borderId="51" xfId="2" applyNumberFormat="1" applyFont="1" applyFill="1" applyBorder="1" applyAlignment="1">
      <alignment horizontal="center" vertical="center"/>
    </xf>
    <xf numFmtId="3" fontId="35" fillId="29" borderId="19" xfId="2" applyNumberFormat="1" applyFont="1" applyFill="1" applyBorder="1" applyAlignment="1">
      <alignment horizontal="center" vertical="center" wrapText="1"/>
    </xf>
    <xf numFmtId="164" fontId="35" fillId="29" borderId="56" xfId="2" applyNumberFormat="1" applyFont="1" applyFill="1" applyBorder="1" applyAlignment="1">
      <alignment horizontal="center" vertical="center" wrapText="1"/>
    </xf>
    <xf numFmtId="4" fontId="4" fillId="10" borderId="22" xfId="2" applyNumberFormat="1" applyFont="1" applyFill="1" applyBorder="1" applyAlignment="1">
      <alignment horizontal="center" vertical="center" wrapText="1"/>
    </xf>
    <xf numFmtId="3" fontId="5" fillId="30" borderId="44" xfId="2" applyNumberFormat="1" applyFont="1" applyFill="1" applyBorder="1" applyAlignment="1">
      <alignment horizontal="center" vertical="center"/>
    </xf>
    <xf numFmtId="3" fontId="5" fillId="30" borderId="40" xfId="2" applyNumberFormat="1" applyFont="1" applyFill="1" applyBorder="1" applyAlignment="1">
      <alignment horizontal="center" vertical="center"/>
    </xf>
    <xf numFmtId="3" fontId="5" fillId="30" borderId="51" xfId="2" applyNumberFormat="1" applyFont="1" applyFill="1" applyBorder="1" applyAlignment="1">
      <alignment horizontal="center" vertical="center"/>
    </xf>
    <xf numFmtId="164" fontId="11" fillId="10" borderId="47" xfId="2" applyNumberFormat="1" applyFont="1" applyFill="1" applyBorder="1" applyAlignment="1">
      <alignment horizontal="center" vertical="center"/>
    </xf>
    <xf numFmtId="164" fontId="11" fillId="10" borderId="48" xfId="2" applyNumberFormat="1" applyFont="1" applyFill="1" applyBorder="1" applyAlignment="1">
      <alignment horizontal="center" vertical="center"/>
    </xf>
    <xf numFmtId="164" fontId="11" fillId="10" borderId="54" xfId="2" applyNumberFormat="1" applyFont="1" applyFill="1" applyBorder="1" applyAlignment="1">
      <alignment horizontal="center" vertical="center"/>
    </xf>
    <xf numFmtId="164" fontId="35" fillId="29" borderId="57" xfId="2" applyNumberFormat="1" applyFont="1" applyFill="1" applyBorder="1" applyAlignment="1">
      <alignment horizontal="center" vertical="center" wrapText="1"/>
    </xf>
    <xf numFmtId="164" fontId="35" fillId="29" borderId="22" xfId="2" applyNumberFormat="1" applyFont="1" applyFill="1" applyBorder="1" applyAlignment="1">
      <alignment horizontal="center" vertical="center" wrapText="1"/>
    </xf>
    <xf numFmtId="164" fontId="11" fillId="10" borderId="49" xfId="2" applyNumberFormat="1" applyFont="1" applyFill="1" applyBorder="1" applyAlignment="1">
      <alignment horizontal="center" vertical="center"/>
    </xf>
    <xf numFmtId="164" fontId="11" fillId="10" borderId="16" xfId="2" applyNumberFormat="1" applyFont="1" applyFill="1" applyBorder="1" applyAlignment="1">
      <alignment horizontal="center" vertical="center"/>
    </xf>
    <xf numFmtId="164" fontId="11" fillId="10" borderId="50" xfId="2" applyNumberFormat="1" applyFont="1" applyFill="1" applyBorder="1" applyAlignment="1">
      <alignment horizontal="center" vertical="center"/>
    </xf>
    <xf numFmtId="164" fontId="11" fillId="10" borderId="40" xfId="2" applyNumberFormat="1" applyFont="1" applyFill="1" applyBorder="1" applyAlignment="1">
      <alignment horizontal="center" vertical="center"/>
    </xf>
    <xf numFmtId="164" fontId="11" fillId="10" borderId="55" xfId="2" applyNumberFormat="1" applyFont="1" applyFill="1" applyBorder="1" applyAlignment="1">
      <alignment horizontal="center" vertical="center"/>
    </xf>
    <xf numFmtId="164" fontId="11" fillId="10" borderId="51" xfId="2" applyNumberFormat="1" applyFont="1" applyFill="1" applyBorder="1" applyAlignment="1">
      <alignment horizontal="center" vertical="center"/>
    </xf>
    <xf numFmtId="3" fontId="36" fillId="31" borderId="56" xfId="2" applyNumberFormat="1" applyFont="1" applyFill="1" applyBorder="1" applyAlignment="1">
      <alignment horizontal="center" vertical="center" wrapText="1"/>
    </xf>
    <xf numFmtId="3" fontId="36" fillId="31" borderId="22" xfId="2" applyNumberFormat="1" applyFont="1" applyFill="1" applyBorder="1" applyAlignment="1">
      <alignment horizontal="center" vertical="center" wrapText="1"/>
    </xf>
    <xf numFmtId="168" fontId="22" fillId="32" borderId="47" xfId="2" applyNumberFormat="1" applyFont="1" applyFill="1" applyBorder="1" applyAlignment="1">
      <alignment horizontal="center" vertical="center"/>
    </xf>
    <xf numFmtId="4" fontId="22" fillId="32" borderId="16" xfId="2" applyNumberFormat="1" applyFont="1" applyFill="1" applyBorder="1" applyAlignment="1">
      <alignment horizontal="center" vertical="center"/>
    </xf>
    <xf numFmtId="168" fontId="22" fillId="32" borderId="48" xfId="2" applyNumberFormat="1" applyFont="1" applyFill="1" applyBorder="1" applyAlignment="1">
      <alignment horizontal="center" vertical="center"/>
    </xf>
    <xf numFmtId="4" fontId="22" fillId="32" borderId="40" xfId="2" applyNumberFormat="1" applyFont="1" applyFill="1" applyBorder="1" applyAlignment="1">
      <alignment horizontal="center" vertical="center"/>
    </xf>
    <xf numFmtId="168" fontId="22" fillId="32" borderId="54" xfId="2" applyNumberFormat="1" applyFont="1" applyFill="1" applyBorder="1" applyAlignment="1">
      <alignment horizontal="center" vertical="center"/>
    </xf>
    <xf numFmtId="4" fontId="22" fillId="32" borderId="51" xfId="2" applyNumberFormat="1" applyFont="1" applyFill="1" applyBorder="1" applyAlignment="1">
      <alignment horizontal="center" vertical="center"/>
    </xf>
    <xf numFmtId="3" fontId="35" fillId="3" borderId="56" xfId="2" applyNumberFormat="1" applyFont="1" applyFill="1" applyBorder="1" applyAlignment="1">
      <alignment horizontal="center" vertical="center" wrapText="1"/>
    </xf>
    <xf numFmtId="3" fontId="35" fillId="3" borderId="57" xfId="2" applyNumberFormat="1" applyFont="1" applyFill="1" applyBorder="1" applyAlignment="1">
      <alignment horizontal="center" vertical="center" wrapText="1"/>
    </xf>
    <xf numFmtId="0" fontId="8" fillId="27" borderId="0" xfId="2" applyFont="1" applyFill="1"/>
    <xf numFmtId="0" fontId="8" fillId="27" borderId="0" xfId="2" applyFont="1" applyFill="1" applyAlignment="1">
      <alignment horizontal="center"/>
    </xf>
    <xf numFmtId="0" fontId="8" fillId="27" borderId="0" xfId="2" applyFont="1" applyFill="1" applyBorder="1"/>
    <xf numFmtId="3" fontId="8" fillId="27" borderId="0" xfId="2" applyNumberFormat="1" applyFont="1" applyFill="1" applyBorder="1" applyAlignment="1">
      <alignment horizontal="center" wrapText="1"/>
    </xf>
    <xf numFmtId="0" fontId="8" fillId="27" borderId="31" xfId="2" applyFont="1" applyFill="1" applyBorder="1"/>
    <xf numFmtId="4" fontId="8" fillId="27" borderId="0" xfId="2" applyNumberFormat="1" applyFont="1" applyFill="1"/>
    <xf numFmtId="0" fontId="3" fillId="27" borderId="0" xfId="2" applyFont="1" applyFill="1" applyAlignment="1">
      <alignment vertical="center"/>
    </xf>
    <xf numFmtId="0" fontId="2" fillId="27" borderId="0" xfId="2" applyFill="1" applyAlignment="1">
      <alignment vertical="center"/>
    </xf>
    <xf numFmtId="0" fontId="11" fillId="27" borderId="32" xfId="2" applyFont="1" applyFill="1" applyBorder="1" applyAlignment="1">
      <alignment horizontal="center" wrapText="1"/>
    </xf>
    <xf numFmtId="0" fontId="2" fillId="27" borderId="0" xfId="2" applyFill="1"/>
    <xf numFmtId="0" fontId="2" fillId="27" borderId="0" xfId="2" applyFill="1" applyAlignment="1">
      <alignment horizontal="center"/>
    </xf>
    <xf numFmtId="3" fontId="2" fillId="27" borderId="0" xfId="2" applyNumberFormat="1" applyFill="1"/>
    <xf numFmtId="4" fontId="2" fillId="27" borderId="0" xfId="2" applyNumberFormat="1" applyFill="1"/>
    <xf numFmtId="164" fontId="16" fillId="27" borderId="0" xfId="2" applyNumberFormat="1" applyFont="1" applyFill="1"/>
    <xf numFmtId="3" fontId="16" fillId="27" borderId="0" xfId="2" applyNumberFormat="1" applyFont="1" applyFill="1"/>
    <xf numFmtId="3" fontId="5" fillId="27" borderId="0" xfId="2" applyNumberFormat="1" applyFont="1" applyFill="1"/>
    <xf numFmtId="164" fontId="5" fillId="27" borderId="0" xfId="2" applyNumberFormat="1" applyFont="1" applyFill="1"/>
    <xf numFmtId="4" fontId="5" fillId="27" borderId="0" xfId="2" applyNumberFormat="1" applyFont="1" applyFill="1"/>
    <xf numFmtId="172" fontId="2" fillId="27" borderId="0" xfId="2" applyNumberFormat="1" applyFill="1"/>
    <xf numFmtId="4" fontId="5" fillId="27" borderId="0" xfId="2" applyNumberFormat="1" applyFont="1" applyFill="1" applyAlignment="1">
      <alignment horizontal="center" vertical="center"/>
    </xf>
    <xf numFmtId="164" fontId="23" fillId="27" borderId="0" xfId="2" applyNumberFormat="1" applyFont="1" applyFill="1" applyAlignment="1">
      <alignment horizontal="center"/>
    </xf>
    <xf numFmtId="3" fontId="11" fillId="27" borderId="0" xfId="2" applyNumberFormat="1" applyFont="1" applyFill="1" applyAlignment="1">
      <alignment horizontal="center" wrapText="1"/>
    </xf>
    <xf numFmtId="0" fontId="11" fillId="27" borderId="0" xfId="2" applyFont="1" applyFill="1" applyAlignment="1">
      <alignment horizontal="center" wrapText="1"/>
    </xf>
    <xf numFmtId="3" fontId="16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center" vertical="center"/>
    </xf>
    <xf numFmtId="3" fontId="5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right" vertical="center"/>
    </xf>
    <xf numFmtId="3" fontId="2" fillId="27" borderId="0" xfId="2" applyNumberFormat="1" applyFill="1" applyAlignment="1">
      <alignment vertical="center"/>
    </xf>
    <xf numFmtId="0" fontId="8" fillId="27" borderId="30" xfId="2" applyFont="1" applyFill="1" applyBorder="1"/>
    <xf numFmtId="4" fontId="39" fillId="34" borderId="63" xfId="2" applyNumberFormat="1" applyFont="1" applyFill="1" applyBorder="1" applyAlignment="1">
      <alignment horizontal="center" vertical="center"/>
    </xf>
    <xf numFmtId="166" fontId="39" fillId="34" borderId="63" xfId="2" applyNumberFormat="1" applyFont="1" applyFill="1" applyBorder="1" applyAlignment="1">
      <alignment horizontal="center" vertical="center"/>
    </xf>
    <xf numFmtId="173" fontId="18" fillId="0" borderId="0" xfId="3" applyNumberFormat="1" applyFont="1"/>
    <xf numFmtId="10" fontId="20" fillId="0" borderId="0" xfId="3" applyNumberFormat="1" applyFont="1"/>
    <xf numFmtId="0" fontId="0" fillId="29" borderId="0" xfId="0" applyFill="1"/>
    <xf numFmtId="0" fontId="5" fillId="35" borderId="0" xfId="2" applyFont="1" applyFill="1"/>
    <xf numFmtId="3" fontId="7" fillId="35" borderId="0" xfId="2" applyNumberFormat="1" applyFont="1" applyFill="1"/>
    <xf numFmtId="0" fontId="11" fillId="35" borderId="0" xfId="2" applyFont="1" applyFill="1"/>
    <xf numFmtId="3" fontId="11" fillId="35" borderId="0" xfId="2" applyNumberFormat="1" applyFont="1" applyFill="1"/>
    <xf numFmtId="0" fontId="25" fillId="35" borderId="0" xfId="2" applyFont="1" applyFill="1" applyAlignment="1">
      <alignment horizontal="center"/>
    </xf>
    <xf numFmtId="3" fontId="1" fillId="35" borderId="0" xfId="1" applyNumberFormat="1" applyFill="1" applyBorder="1" applyAlignment="1">
      <alignment horizontal="center" vertical="center"/>
    </xf>
    <xf numFmtId="0" fontId="7" fillId="35" borderId="33" xfId="2" applyFont="1" applyFill="1" applyBorder="1"/>
    <xf numFmtId="0" fontId="7" fillId="35" borderId="5" xfId="2" applyFont="1" applyFill="1" applyBorder="1"/>
    <xf numFmtId="0" fontId="7" fillId="35" borderId="0" xfId="2" applyFont="1" applyFill="1"/>
    <xf numFmtId="0" fontId="5" fillId="35" borderId="13" xfId="2" applyFont="1" applyFill="1" applyBorder="1"/>
    <xf numFmtId="0" fontId="13" fillId="35" borderId="0" xfId="2" applyFont="1" applyFill="1"/>
    <xf numFmtId="0" fontId="11" fillId="35" borderId="13" xfId="2" applyFont="1" applyFill="1" applyBorder="1"/>
    <xf numFmtId="3" fontId="1" fillId="35" borderId="13" xfId="1" applyNumberFormat="1" applyFill="1" applyBorder="1" applyAlignment="1">
      <alignment horizontal="center" vertical="center"/>
    </xf>
    <xf numFmtId="0" fontId="7" fillId="35" borderId="34" xfId="2" applyFont="1" applyFill="1" applyBorder="1"/>
    <xf numFmtId="0" fontId="5" fillId="35" borderId="0" xfId="2" applyFont="1" applyFill="1" applyBorder="1"/>
    <xf numFmtId="0" fontId="0" fillId="35" borderId="5" xfId="0" applyFill="1" applyBorder="1"/>
    <xf numFmtId="0" fontId="43" fillId="35" borderId="0" xfId="2" applyFont="1" applyFill="1" applyBorder="1" applyAlignment="1">
      <alignment vertical="center"/>
    </xf>
    <xf numFmtId="0" fontId="5" fillId="35" borderId="66" xfId="2" applyFont="1" applyFill="1" applyBorder="1"/>
    <xf numFmtId="0" fontId="5" fillId="35" borderId="67" xfId="2" applyFont="1" applyFill="1" applyBorder="1"/>
    <xf numFmtId="0" fontId="5" fillId="9" borderId="0" xfId="2" applyFont="1" applyFill="1"/>
    <xf numFmtId="3" fontId="7" fillId="9" borderId="0" xfId="2" applyNumberFormat="1" applyFont="1" applyFill="1"/>
    <xf numFmtId="0" fontId="7" fillId="9" borderId="0" xfId="2" applyFont="1" applyFill="1"/>
    <xf numFmtId="0" fontId="5" fillId="9" borderId="13" xfId="2" applyFont="1" applyFill="1" applyBorder="1"/>
    <xf numFmtId="0" fontId="47" fillId="35" borderId="0" xfId="2" applyFont="1" applyFill="1" applyAlignment="1">
      <alignment vertical="center"/>
    </xf>
    <xf numFmtId="3" fontId="47" fillId="35" borderId="0" xfId="2" applyNumberFormat="1" applyFont="1" applyFill="1" applyAlignment="1">
      <alignment vertical="center"/>
    </xf>
    <xf numFmtId="3" fontId="47" fillId="35" borderId="0" xfId="2" applyNumberFormat="1" applyFont="1" applyFill="1" applyAlignment="1">
      <alignment horizontal="left" vertical="center"/>
    </xf>
    <xf numFmtId="0" fontId="47" fillId="35" borderId="0" xfId="2" applyFont="1" applyFill="1"/>
    <xf numFmtId="0" fontId="46" fillId="35" borderId="0" xfId="2" applyFont="1" applyFill="1" applyAlignment="1">
      <alignment vertical="center"/>
    </xf>
    <xf numFmtId="0" fontId="0" fillId="9" borderId="0" xfId="0" applyFill="1"/>
    <xf numFmtId="171" fontId="47" fillId="18" borderId="1" xfId="1" applyNumberFormat="1" applyFont="1" applyFill="1" applyAlignment="1" applyProtection="1">
      <alignment horizontal="center" vertical="center"/>
      <protection locked="0"/>
    </xf>
    <xf numFmtId="3" fontId="47" fillId="18" borderId="1" xfId="1" applyNumberFormat="1" applyFont="1" applyFill="1" applyAlignment="1" applyProtection="1">
      <alignment horizontal="center" vertical="center"/>
      <protection locked="0"/>
    </xf>
    <xf numFmtId="0" fontId="49" fillId="35" borderId="0" xfId="2" applyFont="1" applyFill="1" applyAlignment="1">
      <alignment vertical="center"/>
    </xf>
    <xf numFmtId="0" fontId="47" fillId="35" borderId="0" xfId="2" applyFont="1" applyFill="1" applyAlignment="1">
      <alignment horizontal="center" vertical="center"/>
    </xf>
    <xf numFmtId="0" fontId="44" fillId="35" borderId="0" xfId="2" applyFont="1" applyFill="1"/>
    <xf numFmtId="0" fontId="0" fillId="36" borderId="0" xfId="0" applyFill="1"/>
    <xf numFmtId="0" fontId="4" fillId="36" borderId="0" xfId="2" applyFont="1" applyFill="1" applyAlignment="1">
      <alignment horizontal="left" vertical="center"/>
    </xf>
    <xf numFmtId="0" fontId="4" fillId="36" borderId="0" xfId="2" applyFont="1" applyFill="1"/>
    <xf numFmtId="0" fontId="5" fillId="36" borderId="0" xfId="2" applyFont="1" applyFill="1"/>
    <xf numFmtId="0" fontId="0" fillId="37" borderId="0" xfId="0" applyFill="1"/>
    <xf numFmtId="0" fontId="4" fillId="37" borderId="0" xfId="2" applyFont="1" applyFill="1" applyAlignment="1">
      <alignment horizontal="left" vertical="center"/>
    </xf>
    <xf numFmtId="0" fontId="4" fillId="37" borderId="0" xfId="2" applyFont="1" applyFill="1"/>
    <xf numFmtId="0" fontId="5" fillId="37" borderId="0" xfId="2" applyFont="1" applyFill="1"/>
    <xf numFmtId="0" fontId="0" fillId="38" borderId="0" xfId="0" applyFill="1"/>
    <xf numFmtId="0" fontId="0" fillId="39" borderId="0" xfId="0" applyFill="1"/>
    <xf numFmtId="0" fontId="7" fillId="29" borderId="0" xfId="2" applyFont="1" applyFill="1"/>
    <xf numFmtId="3" fontId="7" fillId="29" borderId="0" xfId="2" applyNumberFormat="1" applyFont="1" applyFill="1"/>
    <xf numFmtId="0" fontId="0" fillId="40" borderId="0" xfId="0" applyFill="1"/>
    <xf numFmtId="0" fontId="0" fillId="41" borderId="0" xfId="0" applyFill="1"/>
    <xf numFmtId="0" fontId="4" fillId="41" borderId="0" xfId="2" applyFont="1" applyFill="1" applyAlignment="1">
      <alignment horizontal="left" vertical="center"/>
    </xf>
    <xf numFmtId="0" fontId="4" fillId="41" borderId="0" xfId="2" applyFont="1" applyFill="1"/>
    <xf numFmtId="0" fontId="5" fillId="41" borderId="0" xfId="2" applyFont="1" applyFill="1"/>
    <xf numFmtId="0" fontId="9" fillId="41" borderId="0" xfId="2" applyFont="1" applyFill="1"/>
    <xf numFmtId="0" fontId="8" fillId="41" borderId="0" xfId="2" applyFont="1" applyFill="1"/>
    <xf numFmtId="0" fontId="0" fillId="41" borderId="13" xfId="0" applyFill="1" applyBorder="1"/>
    <xf numFmtId="0" fontId="2" fillId="36" borderId="0" xfId="2" applyFill="1"/>
    <xf numFmtId="0" fontId="2" fillId="41" borderId="0" xfId="2" applyFill="1"/>
    <xf numFmtId="3" fontId="25" fillId="41" borderId="0" xfId="2" applyNumberFormat="1" applyFont="1" applyFill="1" applyAlignment="1">
      <alignment vertical="center" wrapText="1"/>
    </xf>
    <xf numFmtId="0" fontId="2" fillId="9" borderId="0" xfId="2" applyFill="1"/>
    <xf numFmtId="0" fontId="2" fillId="9" borderId="13" xfId="2" applyFill="1" applyBorder="1"/>
    <xf numFmtId="0" fontId="2" fillId="35" borderId="0" xfId="2" applyFill="1"/>
    <xf numFmtId="0" fontId="2" fillId="35" borderId="13" xfId="2" applyFill="1" applyBorder="1"/>
    <xf numFmtId="0" fontId="50" fillId="35" borderId="0" xfId="2" applyFont="1" applyFill="1" applyAlignment="1">
      <alignment vertical="center"/>
    </xf>
    <xf numFmtId="0" fontId="43" fillId="35" borderId="0" xfId="2" applyFont="1" applyFill="1" applyAlignment="1">
      <alignment vertical="center"/>
    </xf>
    <xf numFmtId="0" fontId="2" fillId="35" borderId="66" xfId="2" applyFill="1" applyBorder="1"/>
    <xf numFmtId="0" fontId="2" fillId="35" borderId="67" xfId="2" applyFill="1" applyBorder="1"/>
    <xf numFmtId="0" fontId="2" fillId="37" borderId="0" xfId="2" applyFill="1"/>
    <xf numFmtId="0" fontId="9" fillId="16" borderId="9" xfId="2" applyFont="1" applyFill="1" applyBorder="1"/>
    <xf numFmtId="0" fontId="9" fillId="16" borderId="10" xfId="2" applyFont="1" applyFill="1" applyBorder="1"/>
    <xf numFmtId="0" fontId="8" fillId="16" borderId="10" xfId="2" applyFont="1" applyFill="1" applyBorder="1"/>
    <xf numFmtId="0" fontId="8" fillId="16" borderId="11" xfId="2" applyFont="1" applyFill="1" applyBorder="1"/>
    <xf numFmtId="0" fontId="9" fillId="16" borderId="12" xfId="2" applyFont="1" applyFill="1" applyBorder="1"/>
    <xf numFmtId="0" fontId="42" fillId="16" borderId="0" xfId="2" applyFont="1" applyFill="1"/>
    <xf numFmtId="0" fontId="9" fillId="16" borderId="0" xfId="2" applyFont="1" applyFill="1"/>
    <xf numFmtId="0" fontId="8" fillId="16" borderId="0" xfId="2" applyFont="1" applyFill="1"/>
    <xf numFmtId="0" fontId="8" fillId="16" borderId="13" xfId="2" applyFont="1" applyFill="1" applyBorder="1"/>
    <xf numFmtId="3" fontId="42" fillId="16" borderId="12" xfId="2" applyNumberFormat="1" applyFont="1" applyFill="1" applyBorder="1" applyAlignment="1">
      <alignment horizontal="center" vertical="center"/>
    </xf>
    <xf numFmtId="0" fontId="55" fillId="2" borderId="1" xfId="1" applyFont="1" applyAlignment="1" applyProtection="1">
      <alignment horizontal="center" vertical="center"/>
      <protection locked="0"/>
    </xf>
    <xf numFmtId="0" fontId="7" fillId="16" borderId="0" xfId="2" applyFont="1" applyFill="1"/>
    <xf numFmtId="165" fontId="55" fillId="2" borderId="1" xfId="1" applyNumberFormat="1" applyFont="1" applyAlignment="1" applyProtection="1">
      <alignment horizontal="center" vertical="center"/>
      <protection locked="0"/>
    </xf>
    <xf numFmtId="0" fontId="9" fillId="16" borderId="33" xfId="2" applyFont="1" applyFill="1" applyBorder="1"/>
    <xf numFmtId="0" fontId="9" fillId="16" borderId="5" xfId="2" applyFont="1" applyFill="1" applyBorder="1"/>
    <xf numFmtId="0" fontId="8" fillId="16" borderId="5" xfId="2" applyFont="1" applyFill="1" applyBorder="1"/>
    <xf numFmtId="0" fontId="8" fillId="16" borderId="34" xfId="2" applyFont="1" applyFill="1" applyBorder="1"/>
    <xf numFmtId="0" fontId="11" fillId="10" borderId="0" xfId="2" applyFont="1" applyFill="1"/>
    <xf numFmtId="0" fontId="1" fillId="2" borderId="1" xfId="1" applyAlignment="1" applyProtection="1">
      <alignment horizontal="center" vertical="center"/>
    </xf>
    <xf numFmtId="0" fontId="7" fillId="10" borderId="0" xfId="2" applyFont="1" applyFill="1"/>
    <xf numFmtId="0" fontId="2" fillId="10" borderId="0" xfId="2" applyFill="1"/>
    <xf numFmtId="165" fontId="1" fillId="2" borderId="1" xfId="1" applyNumberFormat="1" applyAlignment="1" applyProtection="1">
      <alignment horizontal="center" vertical="center"/>
    </xf>
    <xf numFmtId="0" fontId="35" fillId="28" borderId="20" xfId="2" applyFont="1" applyFill="1" applyBorder="1" applyAlignment="1">
      <alignment horizontal="center" vertical="center"/>
    </xf>
    <xf numFmtId="0" fontId="35" fillId="28" borderId="22" xfId="2" applyFont="1" applyFill="1" applyBorder="1" applyAlignment="1">
      <alignment horizontal="center" vertical="center"/>
    </xf>
    <xf numFmtId="0" fontId="0" fillId="43" borderId="0" xfId="0" applyFill="1" applyAlignment="1">
      <alignment horizontal="center"/>
    </xf>
    <xf numFmtId="3" fontId="41" fillId="12" borderId="69" xfId="2" applyNumberFormat="1" applyFont="1" applyFill="1" applyBorder="1" applyAlignment="1">
      <alignment horizontal="center" vertical="center" wrapText="1"/>
    </xf>
    <xf numFmtId="3" fontId="41" fillId="12" borderId="70" xfId="2" applyNumberFormat="1" applyFont="1" applyFill="1" applyBorder="1" applyAlignment="1">
      <alignment horizontal="center" vertical="center" wrapText="1"/>
    </xf>
    <xf numFmtId="3" fontId="41" fillId="12" borderId="71" xfId="2" applyNumberFormat="1" applyFont="1" applyFill="1" applyBorder="1" applyAlignment="1">
      <alignment horizontal="center" vertical="center" wrapText="1"/>
    </xf>
    <xf numFmtId="3" fontId="48" fillId="10" borderId="64" xfId="2" applyNumberFormat="1" applyFont="1" applyFill="1" applyBorder="1" applyAlignment="1">
      <alignment horizontal="center" vertical="center"/>
    </xf>
    <xf numFmtId="3" fontId="48" fillId="10" borderId="68" xfId="2" applyNumberFormat="1" applyFont="1" applyFill="1" applyBorder="1" applyAlignment="1">
      <alignment horizontal="center" vertical="center"/>
    </xf>
    <xf numFmtId="168" fontId="45" fillId="6" borderId="64" xfId="2" applyNumberFormat="1" applyFont="1" applyFill="1" applyBorder="1" applyAlignment="1" applyProtection="1">
      <alignment horizontal="center" vertical="center"/>
      <protection locked="0"/>
    </xf>
    <xf numFmtId="168" fontId="45" fillId="6" borderId="65" xfId="2" applyNumberFormat="1" applyFont="1" applyFill="1" applyBorder="1" applyAlignment="1" applyProtection="1">
      <alignment horizontal="center" vertical="center"/>
      <protection locked="0"/>
    </xf>
    <xf numFmtId="3" fontId="41" fillId="42" borderId="70" xfId="2" applyNumberFormat="1" applyFont="1" applyFill="1" applyBorder="1" applyAlignment="1">
      <alignment horizontal="center" vertical="center" wrapText="1"/>
    </xf>
    <xf numFmtId="3" fontId="41" fillId="42" borderId="71" xfId="2" applyNumberFormat="1" applyFont="1" applyFill="1" applyBorder="1" applyAlignment="1">
      <alignment horizontal="center" vertical="center" wrapText="1"/>
    </xf>
    <xf numFmtId="3" fontId="41" fillId="42" borderId="72" xfId="2" applyNumberFormat="1" applyFont="1" applyFill="1" applyBorder="1" applyAlignment="1">
      <alignment horizontal="center" vertical="center" wrapText="1"/>
    </xf>
    <xf numFmtId="168" fontId="45" fillId="6" borderId="64" xfId="2" applyNumberFormat="1" applyFont="1" applyFill="1" applyBorder="1" applyAlignment="1" applyProtection="1">
      <alignment horizontal="center" vertical="center"/>
    </xf>
    <xf numFmtId="168" fontId="45" fillId="6" borderId="65" xfId="2" applyNumberFormat="1" applyFont="1" applyFill="1" applyBorder="1" applyAlignment="1" applyProtection="1">
      <alignment horizontal="center" vertical="center"/>
    </xf>
    <xf numFmtId="0" fontId="50" fillId="35" borderId="0" xfId="2" applyFont="1" applyFill="1" applyAlignment="1">
      <alignment horizontal="left" vertical="center"/>
    </xf>
    <xf numFmtId="0" fontId="43" fillId="35" borderId="73" xfId="2" applyFont="1" applyFill="1" applyBorder="1" applyAlignment="1">
      <alignment horizontal="left" vertical="center"/>
    </xf>
    <xf numFmtId="3" fontId="25" fillId="7" borderId="23" xfId="2" applyNumberFormat="1" applyFont="1" applyFill="1" applyBorder="1" applyAlignment="1">
      <alignment horizontal="center" vertical="center" wrapText="1"/>
    </xf>
    <xf numFmtId="3" fontId="25" fillId="7" borderId="24" xfId="2" applyNumberFormat="1" applyFont="1" applyFill="1" applyBorder="1" applyAlignment="1">
      <alignment horizontal="center" vertical="center" wrapText="1"/>
    </xf>
    <xf numFmtId="3" fontId="25" fillId="7" borderId="25" xfId="2" applyNumberFormat="1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/>
    </xf>
    <xf numFmtId="3" fontId="15" fillId="3" borderId="4" xfId="2" applyNumberFormat="1" applyFont="1" applyFill="1" applyBorder="1" applyAlignment="1">
      <alignment horizontal="center"/>
    </xf>
    <xf numFmtId="3" fontId="26" fillId="9" borderId="39" xfId="2" applyNumberFormat="1" applyFont="1" applyFill="1" applyBorder="1" applyAlignment="1">
      <alignment horizontal="center"/>
    </xf>
    <xf numFmtId="3" fontId="26" fillId="9" borderId="3" xfId="2" applyNumberFormat="1" applyFont="1" applyFill="1" applyBorder="1" applyAlignment="1">
      <alignment horizontal="center"/>
    </xf>
    <xf numFmtId="3" fontId="26" fillId="9" borderId="40" xfId="2" applyNumberFormat="1" applyFont="1" applyFill="1" applyBorder="1" applyAlignment="1">
      <alignment horizontal="center"/>
    </xf>
    <xf numFmtId="0" fontId="5" fillId="0" borderId="20" xfId="2" applyFont="1" applyBorder="1" applyAlignment="1">
      <alignment horizontal="right" vertical="center"/>
    </xf>
    <xf numFmtId="0" fontId="5" fillId="0" borderId="21" xfId="2" applyFont="1" applyBorder="1" applyAlignment="1">
      <alignment horizontal="right" vertical="center"/>
    </xf>
    <xf numFmtId="3" fontId="8" fillId="13" borderId="20" xfId="2" applyNumberFormat="1" applyFont="1" applyFill="1" applyBorder="1" applyAlignment="1">
      <alignment horizontal="center" vertical="center" wrapText="1"/>
    </xf>
    <xf numFmtId="3" fontId="8" fillId="13" borderId="21" xfId="2" applyNumberFormat="1" applyFont="1" applyFill="1" applyBorder="1" applyAlignment="1">
      <alignment horizontal="center" vertical="center" wrapText="1"/>
    </xf>
    <xf numFmtId="3" fontId="8" fillId="13" borderId="22" xfId="2" applyNumberFormat="1" applyFont="1" applyFill="1" applyBorder="1" applyAlignment="1">
      <alignment horizontal="center" vertical="center" wrapText="1"/>
    </xf>
    <xf numFmtId="0" fontId="8" fillId="14" borderId="20" xfId="2" applyFont="1" applyFill="1" applyBorder="1" applyAlignment="1">
      <alignment horizontal="center" vertical="center"/>
    </xf>
    <xf numFmtId="0" fontId="8" fillId="14" borderId="21" xfId="2" applyFont="1" applyFill="1" applyBorder="1" applyAlignment="1">
      <alignment horizontal="center" vertical="center"/>
    </xf>
    <xf numFmtId="0" fontId="8" fillId="14" borderId="22" xfId="2" applyFont="1" applyFill="1" applyBorder="1" applyAlignment="1">
      <alignment horizontal="center" vertical="center"/>
    </xf>
    <xf numFmtId="4" fontId="8" fillId="20" borderId="20" xfId="2" applyNumberFormat="1" applyFont="1" applyFill="1" applyBorder="1" applyAlignment="1">
      <alignment horizontal="center" vertical="center"/>
    </xf>
    <xf numFmtId="4" fontId="8" fillId="20" borderId="21" xfId="2" applyNumberFormat="1" applyFont="1" applyFill="1" applyBorder="1" applyAlignment="1">
      <alignment horizontal="center" vertical="center"/>
    </xf>
    <xf numFmtId="4" fontId="8" fillId="20" borderId="22" xfId="2" applyNumberFormat="1" applyFont="1" applyFill="1" applyBorder="1" applyAlignment="1">
      <alignment horizontal="center" vertical="center"/>
    </xf>
    <xf numFmtId="0" fontId="40" fillId="27" borderId="0" xfId="2" applyFont="1" applyFill="1" applyAlignment="1">
      <alignment horizontal="center" vertical="center"/>
    </xf>
    <xf numFmtId="3" fontId="8" fillId="33" borderId="20" xfId="2" applyNumberFormat="1" applyFont="1" applyFill="1" applyBorder="1" applyAlignment="1">
      <alignment horizontal="center" vertical="center" wrapText="1"/>
    </xf>
    <xf numFmtId="3" fontId="8" fillId="33" borderId="21" xfId="2" applyNumberFormat="1" applyFont="1" applyFill="1" applyBorder="1" applyAlignment="1">
      <alignment horizontal="center" vertical="center" wrapText="1"/>
    </xf>
    <xf numFmtId="3" fontId="8" fillId="33" borderId="22" xfId="2" applyNumberFormat="1" applyFont="1" applyFill="1" applyBorder="1" applyAlignment="1">
      <alignment horizontal="center" vertical="center" wrapText="1"/>
    </xf>
    <xf numFmtId="3" fontId="9" fillId="21" borderId="20" xfId="2" applyNumberFormat="1" applyFont="1" applyFill="1" applyBorder="1" applyAlignment="1">
      <alignment horizontal="center" vertical="center"/>
    </xf>
    <xf numFmtId="3" fontId="9" fillId="21" borderId="21" xfId="2" applyNumberFormat="1" applyFont="1" applyFill="1" applyBorder="1" applyAlignment="1">
      <alignment horizontal="center" vertical="center"/>
    </xf>
    <xf numFmtId="3" fontId="9" fillId="17" borderId="20" xfId="2" applyNumberFormat="1" applyFont="1" applyFill="1" applyBorder="1" applyAlignment="1">
      <alignment horizontal="center" vertical="center"/>
    </xf>
    <xf numFmtId="3" fontId="9" fillId="17" borderId="21" xfId="2" applyNumberFormat="1" applyFont="1" applyFill="1" applyBorder="1" applyAlignment="1">
      <alignment horizontal="center" vertical="center"/>
    </xf>
    <xf numFmtId="3" fontId="9" fillId="3" borderId="20" xfId="2" applyNumberFormat="1" applyFont="1" applyFill="1" applyBorder="1" applyAlignment="1">
      <alignment horizontal="center" vertical="center"/>
    </xf>
    <xf numFmtId="3" fontId="9" fillId="3" borderId="21" xfId="2" applyNumberFormat="1" applyFont="1" applyFill="1" applyBorder="1" applyAlignment="1">
      <alignment horizontal="center" vertical="center"/>
    </xf>
    <xf numFmtId="1" fontId="56" fillId="42" borderId="0" xfId="3" applyNumberFormat="1" applyFont="1" applyFill="1" applyAlignment="1">
      <alignment horizontal="center"/>
    </xf>
    <xf numFmtId="0" fontId="17" fillId="0" borderId="0" xfId="3" applyFont="1" applyAlignment="1">
      <alignment horizontal="center"/>
    </xf>
    <xf numFmtId="3" fontId="18" fillId="13" borderId="33" xfId="3" applyNumberFormat="1" applyFont="1" applyFill="1" applyBorder="1" applyAlignment="1">
      <alignment horizontal="center" vertical="center"/>
    </xf>
    <xf numFmtId="3" fontId="18" fillId="13" borderId="34" xfId="3" applyNumberFormat="1" applyFont="1" applyFill="1" applyBorder="1" applyAlignment="1">
      <alignment horizontal="center" vertical="center"/>
    </xf>
    <xf numFmtId="3" fontId="18" fillId="14" borderId="2" xfId="3" applyNumberFormat="1" applyFont="1" applyFill="1" applyBorder="1" applyAlignment="1">
      <alignment horizontal="center" vertical="center"/>
    </xf>
    <xf numFmtId="3" fontId="18" fillId="14" borderId="4" xfId="3" applyNumberFormat="1" applyFont="1" applyFill="1" applyBorder="1" applyAlignment="1">
      <alignment horizontal="center" vertical="center"/>
    </xf>
    <xf numFmtId="0" fontId="17" fillId="15" borderId="2" xfId="3" applyFont="1" applyFill="1" applyBorder="1" applyAlignment="1">
      <alignment horizontal="center" vertical="center"/>
    </xf>
    <xf numFmtId="0" fontId="17" fillId="15" borderId="4" xfId="3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</cellXfs>
  <cellStyles count="6">
    <cellStyle name="Eingabe" xfId="1" builtinId="20"/>
    <cellStyle name="Standard" xfId="0" builtinId="0"/>
    <cellStyle name="Standard 2" xfId="2" xr:uid="{F1719B53-EA48-424F-93B1-CDDB8AC0F756}"/>
    <cellStyle name="Standard 2 2" xfId="5" xr:uid="{6440C947-F561-4F7B-93DB-029607527A3E}"/>
    <cellStyle name="Standard_grenzwert" xfId="3" xr:uid="{17FF6713-72D0-40BD-814D-90F09F992FCF}"/>
    <cellStyle name="Zelle überprüfen" xfId="4" builtinId="23"/>
  </cellStyles>
  <dxfs count="95"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</dxfs>
  <tableStyles count="0" defaultTableStyle="TableStyleMedium2" defaultPivotStyle="PivotStyleLight16"/>
  <colors>
    <mruColors>
      <color rgb="FFFFF7F7"/>
      <color rgb="FFA20000"/>
      <color rgb="FFE20000"/>
      <color rgb="FFEA0000"/>
      <color rgb="FFD60000"/>
      <color rgb="FF860000"/>
      <color rgb="FF8A0000"/>
      <color rgb="FFF2F2F2"/>
      <color rgb="FFEE3E3E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269173</xdr:colOff>
      <xdr:row>3</xdr:row>
      <xdr:rowOff>85724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5B80BCD-9BC8-4CC7-B777-5B8195FD4DE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61950"/>
          <a:ext cx="945448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419100</xdr:colOff>
      <xdr:row>3</xdr:row>
      <xdr:rowOff>581025</xdr:rowOff>
    </xdr:from>
    <xdr:to>
      <xdr:col>52</xdr:col>
      <xdr:colOff>655142</xdr:colOff>
      <xdr:row>22</xdr:row>
      <xdr:rowOff>217923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0266A4-E4DE-4DAD-A22C-0866EEE83D2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alphaModFix amt="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2900" y="2266950"/>
          <a:ext cx="4046042" cy="450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369585</xdr:colOff>
      <xdr:row>30</xdr:row>
      <xdr:rowOff>209550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5299D3-7D28-4C38-BF91-F2B6D272BED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369585</xdr:colOff>
      <xdr:row>30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7539247-8B60-4944-B9DB-551A802928E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29</xdr:row>
      <xdr:rowOff>0</xdr:rowOff>
    </xdr:from>
    <xdr:to>
      <xdr:col>26</xdr:col>
      <xdr:colOff>369585</xdr:colOff>
      <xdr:row>30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40FBC9F-2BD7-4C71-AA1F-8D65DBC1773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963C-AA21-4260-8659-8E61A3A6DC44}">
  <dimension ref="A1:BX112"/>
  <sheetViews>
    <sheetView tabSelected="1" zoomScaleNormal="100" workbookViewId="0">
      <selection activeCell="H8" sqref="H8"/>
    </sheetView>
  </sheetViews>
  <sheetFormatPr baseColWidth="10" defaultRowHeight="15" x14ac:dyDescent="0.25"/>
  <cols>
    <col min="1" max="1" width="10.28515625" customWidth="1"/>
    <col min="2" max="2" width="3.28515625" customWidth="1"/>
    <col min="3" max="3" width="6.85546875" customWidth="1"/>
    <col min="4" max="4" width="4.28515625" customWidth="1"/>
    <col min="5" max="5" width="25.7109375" customWidth="1"/>
    <col min="6" max="6" width="7.5703125" customWidth="1"/>
    <col min="7" max="7" width="19.5703125" style="19" customWidth="1"/>
    <col min="8" max="8" width="12.7109375" style="6" customWidth="1"/>
    <col min="9" max="9" width="4.42578125" style="6" customWidth="1"/>
    <col min="10" max="10" width="12.7109375" style="6" customWidth="1"/>
    <col min="11" max="11" width="4.42578125" style="6" customWidth="1"/>
    <col min="12" max="12" width="12.7109375" style="6" customWidth="1"/>
    <col min="13" max="13" width="9.140625" style="6" customWidth="1"/>
    <col min="14" max="14" width="15.5703125" style="6" customWidth="1"/>
    <col min="15" max="15" width="10" style="6" customWidth="1"/>
    <col min="16" max="16" width="11.42578125" customWidth="1"/>
    <col min="18" max="18" width="7.5703125" hidden="1" customWidth="1"/>
    <col min="19" max="19" width="19.5703125" style="19" hidden="1" customWidth="1"/>
    <col min="20" max="20" width="12.7109375" style="6" hidden="1" customWidth="1"/>
    <col min="21" max="21" width="4.42578125" style="6" hidden="1" customWidth="1"/>
    <col min="22" max="22" width="12.7109375" style="6" hidden="1" customWidth="1"/>
    <col min="23" max="23" width="4.42578125" style="6" hidden="1" customWidth="1"/>
    <col min="24" max="24" width="12.7109375" style="6" hidden="1" customWidth="1"/>
    <col min="25" max="25" width="9.140625" style="6" hidden="1" customWidth="1"/>
    <col min="26" max="26" width="15.5703125" style="6" hidden="1" customWidth="1"/>
    <col min="27" max="27" width="10" style="6" hidden="1" customWidth="1"/>
    <col min="28" max="29" width="0" hidden="1" customWidth="1"/>
    <col min="30" max="30" width="7.5703125" hidden="1" customWidth="1"/>
    <col min="31" max="31" width="19.5703125" style="19" hidden="1" customWidth="1"/>
    <col min="32" max="32" width="12.7109375" style="6" hidden="1" customWidth="1"/>
    <col min="33" max="33" width="4.42578125" style="6" hidden="1" customWidth="1"/>
    <col min="34" max="34" width="12.7109375" style="6" hidden="1" customWidth="1"/>
    <col min="35" max="35" width="4.42578125" style="6" hidden="1" customWidth="1"/>
    <col min="36" max="36" width="12.7109375" style="6" hidden="1" customWidth="1"/>
    <col min="37" max="37" width="9.140625" style="6" hidden="1" customWidth="1"/>
    <col min="38" max="38" width="15.5703125" style="6" hidden="1" customWidth="1"/>
    <col min="39" max="39" width="10" style="6" hidden="1" customWidth="1"/>
    <col min="40" max="40" width="6.42578125" customWidth="1"/>
    <col min="41" max="41" width="9.28515625" customWidth="1"/>
    <col min="42" max="42" width="2.85546875" customWidth="1"/>
    <col min="43" max="43" width="3.28515625" customWidth="1"/>
  </cols>
  <sheetData>
    <row r="1" spans="1:76" ht="57" customHeight="1" x14ac:dyDescent="0.25">
      <c r="A1" s="322"/>
      <c r="B1" s="322"/>
      <c r="C1" s="322"/>
      <c r="D1" s="322"/>
      <c r="E1" s="322"/>
      <c r="F1" s="322"/>
      <c r="G1" s="368"/>
      <c r="H1" s="367"/>
      <c r="I1" s="367"/>
      <c r="J1" s="367"/>
      <c r="K1" s="367"/>
      <c r="L1" s="367"/>
      <c r="M1" s="367"/>
      <c r="N1" s="367"/>
      <c r="O1" s="367"/>
      <c r="P1" s="322"/>
      <c r="Q1" s="322"/>
      <c r="R1" s="322"/>
      <c r="S1" s="368"/>
      <c r="T1" s="367"/>
      <c r="U1" s="367"/>
      <c r="V1" s="367"/>
      <c r="W1" s="367"/>
      <c r="X1" s="367"/>
      <c r="Y1" s="367"/>
      <c r="Z1" s="367"/>
      <c r="AA1" s="367"/>
      <c r="AB1" s="322"/>
      <c r="AC1" s="322"/>
      <c r="AD1" s="322"/>
      <c r="AE1" s="368"/>
      <c r="AF1" s="367"/>
      <c r="AG1" s="367"/>
      <c r="AH1" s="367"/>
      <c r="AI1" s="367"/>
      <c r="AJ1" s="367"/>
      <c r="AK1" s="367"/>
      <c r="AL1" s="367"/>
      <c r="AM1" s="367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2"/>
      <c r="BR1" s="322"/>
      <c r="BS1" s="322"/>
      <c r="BT1" s="322"/>
      <c r="BU1" s="322"/>
      <c r="BV1" s="322"/>
      <c r="BW1" s="322"/>
      <c r="BX1" s="322"/>
    </row>
    <row r="2" spans="1:76" ht="17.25" customHeight="1" x14ac:dyDescent="0.25">
      <c r="A2" s="322"/>
      <c r="B2" s="28"/>
      <c r="C2" s="28"/>
      <c r="D2" s="370"/>
      <c r="E2" s="357"/>
      <c r="F2" s="357"/>
      <c r="G2" s="358"/>
      <c r="H2" s="358"/>
      <c r="I2" s="359"/>
      <c r="J2" s="359"/>
      <c r="K2" s="360"/>
      <c r="L2" s="360"/>
      <c r="M2" s="360"/>
      <c r="N2" s="360"/>
      <c r="O2" s="360"/>
      <c r="P2" s="357"/>
      <c r="Q2" s="357"/>
      <c r="R2" s="357"/>
      <c r="S2" s="358"/>
      <c r="T2" s="358"/>
      <c r="U2" s="359"/>
      <c r="V2" s="359"/>
      <c r="W2" s="377"/>
      <c r="X2" s="377"/>
      <c r="Y2" s="377"/>
      <c r="Z2" s="377"/>
      <c r="AA2" s="377"/>
      <c r="AB2" s="357"/>
      <c r="AC2" s="357"/>
      <c r="AD2" s="357"/>
      <c r="AE2" s="358"/>
      <c r="AF2" s="358"/>
      <c r="AG2" s="359"/>
      <c r="AH2" s="359"/>
      <c r="AI2" s="377"/>
      <c r="AJ2" s="377"/>
      <c r="AK2" s="377"/>
      <c r="AL2" s="377"/>
      <c r="AM2" s="377"/>
      <c r="AN2" s="357"/>
      <c r="AO2" s="357"/>
      <c r="AP2" s="357"/>
      <c r="AQ2" s="369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</row>
    <row r="3" spans="1:76" ht="58.5" customHeight="1" x14ac:dyDescent="0.25">
      <c r="A3" s="322"/>
      <c r="B3" s="28"/>
      <c r="C3" s="370"/>
      <c r="D3" s="370"/>
      <c r="E3" s="370"/>
      <c r="F3" s="370"/>
      <c r="G3" s="371"/>
      <c r="H3" s="371"/>
      <c r="I3" s="372"/>
      <c r="J3" s="372"/>
      <c r="K3" s="373"/>
      <c r="L3" s="373"/>
      <c r="M3" s="373"/>
      <c r="N3" s="373"/>
      <c r="O3" s="373"/>
      <c r="P3" s="370"/>
      <c r="Q3" s="370"/>
      <c r="R3" s="370"/>
      <c r="S3" s="371"/>
      <c r="T3" s="371"/>
      <c r="U3" s="372"/>
      <c r="V3" s="372"/>
      <c r="W3" s="378"/>
      <c r="X3" s="378"/>
      <c r="Y3" s="378"/>
      <c r="Z3" s="378"/>
      <c r="AA3" s="378"/>
      <c r="AB3" s="370"/>
      <c r="AC3" s="370"/>
      <c r="AD3" s="370"/>
      <c r="AE3" s="371"/>
      <c r="AF3" s="371"/>
      <c r="AG3" s="372"/>
      <c r="AH3" s="372"/>
      <c r="AI3" s="378"/>
      <c r="AJ3" s="378"/>
      <c r="AK3" s="378"/>
      <c r="AL3" s="378"/>
      <c r="AM3" s="378"/>
      <c r="AN3" s="370"/>
      <c r="AO3" s="370"/>
      <c r="AP3" s="370"/>
      <c r="AQ3" s="366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</row>
    <row r="4" spans="1:76" ht="48.75" customHeight="1" thickBot="1" x14ac:dyDescent="0.3">
      <c r="A4" s="322"/>
      <c r="B4" s="365"/>
      <c r="C4" s="370"/>
      <c r="D4" s="370"/>
      <c r="E4" s="370"/>
      <c r="F4" s="370"/>
      <c r="G4" s="374"/>
      <c r="H4" s="374"/>
      <c r="I4" s="374"/>
      <c r="J4" s="374"/>
      <c r="K4" s="375"/>
      <c r="L4" s="375"/>
      <c r="M4" s="375"/>
      <c r="N4" s="375"/>
      <c r="O4" s="375"/>
      <c r="P4" s="370"/>
      <c r="Q4" s="370"/>
      <c r="R4" s="370"/>
      <c r="S4" s="374"/>
      <c r="T4" s="374"/>
      <c r="U4" s="374"/>
      <c r="V4" s="374"/>
      <c r="W4" s="375"/>
      <c r="X4" s="375"/>
      <c r="Y4" s="375"/>
      <c r="Z4" s="375"/>
      <c r="AA4" s="375"/>
      <c r="AB4" s="370"/>
      <c r="AC4" s="370"/>
      <c r="AD4" s="370"/>
      <c r="AE4" s="374"/>
      <c r="AF4" s="374"/>
      <c r="AG4" s="374"/>
      <c r="AH4" s="374"/>
      <c r="AI4" s="375"/>
      <c r="AJ4" s="375"/>
      <c r="AK4" s="375"/>
      <c r="AL4" s="375"/>
      <c r="AM4" s="375"/>
      <c r="AN4" s="370"/>
      <c r="AO4" s="370"/>
      <c r="AP4" s="370"/>
      <c r="AQ4" s="366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</row>
    <row r="5" spans="1:76" ht="49.5" customHeight="1" thickBot="1" x14ac:dyDescent="0.3">
      <c r="A5" s="322"/>
      <c r="B5" s="365"/>
      <c r="C5" s="370"/>
      <c r="D5" s="370"/>
      <c r="E5" s="376"/>
      <c r="F5" s="423" t="s">
        <v>86</v>
      </c>
      <c r="G5" s="421"/>
      <c r="H5" s="421"/>
      <c r="I5" s="421"/>
      <c r="J5" s="421"/>
      <c r="K5" s="421"/>
      <c r="L5" s="421"/>
      <c r="M5" s="421"/>
      <c r="N5" s="421"/>
      <c r="O5" s="422"/>
      <c r="P5" s="379"/>
      <c r="Q5" s="370"/>
      <c r="R5" s="414"/>
      <c r="S5" s="415"/>
      <c r="T5" s="415"/>
      <c r="U5" s="415"/>
      <c r="V5" s="415"/>
      <c r="W5" s="415"/>
      <c r="X5" s="415"/>
      <c r="Y5" s="415"/>
      <c r="Z5" s="415"/>
      <c r="AA5" s="416"/>
      <c r="AB5" s="370"/>
      <c r="AC5" s="370"/>
      <c r="AD5" s="414"/>
      <c r="AE5" s="415"/>
      <c r="AF5" s="415"/>
      <c r="AG5" s="415"/>
      <c r="AH5" s="415"/>
      <c r="AI5" s="415"/>
      <c r="AJ5" s="415"/>
      <c r="AK5" s="415"/>
      <c r="AL5" s="415"/>
      <c r="AM5" s="416"/>
      <c r="AN5" s="370"/>
      <c r="AO5" s="370"/>
      <c r="AP5" s="370"/>
      <c r="AQ5" s="366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</row>
    <row r="6" spans="1:76" ht="4.5" customHeight="1" x14ac:dyDescent="0.25">
      <c r="A6" s="322"/>
      <c r="B6" s="365"/>
      <c r="C6" s="370"/>
      <c r="D6" s="370"/>
      <c r="E6" s="376"/>
      <c r="F6" s="342"/>
      <c r="G6" s="343"/>
      <c r="H6" s="344"/>
      <c r="I6" s="344"/>
      <c r="J6" s="344"/>
      <c r="K6" s="344"/>
      <c r="L6" s="344"/>
      <c r="M6" s="344"/>
      <c r="N6" s="344"/>
      <c r="O6" s="345"/>
      <c r="P6" s="370"/>
      <c r="Q6" s="370"/>
      <c r="R6" s="380"/>
      <c r="S6" s="343"/>
      <c r="T6" s="344"/>
      <c r="U6" s="344"/>
      <c r="V6" s="344"/>
      <c r="W6" s="344"/>
      <c r="X6" s="344"/>
      <c r="Y6" s="344"/>
      <c r="Z6" s="344"/>
      <c r="AA6" s="381"/>
      <c r="AB6" s="370"/>
      <c r="AC6" s="376"/>
      <c r="AD6" s="380"/>
      <c r="AE6" s="343"/>
      <c r="AF6" s="344"/>
      <c r="AG6" s="344"/>
      <c r="AH6" s="344"/>
      <c r="AI6" s="344"/>
      <c r="AJ6" s="344"/>
      <c r="AK6" s="344"/>
      <c r="AL6" s="344"/>
      <c r="AM6" s="381"/>
      <c r="AN6" s="370"/>
      <c r="AO6" s="370"/>
      <c r="AP6" s="370"/>
      <c r="AQ6" s="366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</row>
    <row r="7" spans="1:76" ht="27.75" customHeight="1" x14ac:dyDescent="0.25">
      <c r="A7" s="322"/>
      <c r="B7" s="365"/>
      <c r="C7" s="370"/>
      <c r="D7" s="370"/>
      <c r="E7" s="376"/>
      <c r="F7" s="323"/>
      <c r="G7" s="324"/>
      <c r="H7" s="331"/>
      <c r="I7" s="331"/>
      <c r="J7" s="331"/>
      <c r="K7" s="331"/>
      <c r="L7" s="331"/>
      <c r="M7" s="331"/>
      <c r="N7" s="331"/>
      <c r="O7" s="332"/>
      <c r="P7" s="370"/>
      <c r="Q7" s="370"/>
      <c r="R7" s="382"/>
      <c r="S7" s="324"/>
      <c r="T7" s="331"/>
      <c r="U7" s="331"/>
      <c r="V7" s="331"/>
      <c r="W7" s="331"/>
      <c r="X7" s="331"/>
      <c r="Y7" s="331"/>
      <c r="Z7" s="331"/>
      <c r="AA7" s="383"/>
      <c r="AB7" s="370"/>
      <c r="AC7" s="376"/>
      <c r="AD7" s="382"/>
      <c r="AE7" s="324"/>
      <c r="AF7" s="331"/>
      <c r="AG7" s="331"/>
      <c r="AH7" s="331"/>
      <c r="AI7" s="331"/>
      <c r="AJ7" s="331"/>
      <c r="AK7" s="331"/>
      <c r="AL7" s="331"/>
      <c r="AM7" s="383"/>
      <c r="AN7" s="370"/>
      <c r="AO7" s="370"/>
      <c r="AP7" s="370"/>
      <c r="AQ7" s="366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</row>
    <row r="8" spans="1:76" ht="21" customHeight="1" x14ac:dyDescent="0.25">
      <c r="A8" s="322"/>
      <c r="B8" s="365"/>
      <c r="C8" s="370"/>
      <c r="D8" s="370"/>
      <c r="E8" s="376"/>
      <c r="F8" s="323"/>
      <c r="G8" s="346" t="s">
        <v>81</v>
      </c>
      <c r="H8" s="352">
        <v>1</v>
      </c>
      <c r="I8" s="323"/>
      <c r="J8" s="354" t="str">
        <f>IF(OR(NOT(ISNUMBER(H8)),H8=0),"BEHANDLERZAHL bzw. PRAXISFAKTOR notwenig!","")</f>
        <v/>
      </c>
      <c r="K8" s="323"/>
      <c r="L8" s="323"/>
      <c r="M8" s="323"/>
      <c r="N8" s="323"/>
      <c r="O8" s="332"/>
      <c r="P8" s="370"/>
      <c r="Q8" s="370"/>
      <c r="R8" s="382"/>
      <c r="S8" s="346"/>
      <c r="T8" s="352"/>
      <c r="U8" s="382"/>
      <c r="V8" s="354"/>
      <c r="W8" s="382"/>
      <c r="X8" s="382"/>
      <c r="Y8" s="382"/>
      <c r="Z8" s="382"/>
      <c r="AA8" s="383"/>
      <c r="AB8" s="370"/>
      <c r="AC8" s="376"/>
      <c r="AD8" s="382"/>
      <c r="AE8" s="346"/>
      <c r="AF8" s="352"/>
      <c r="AG8" s="382"/>
      <c r="AH8" s="354"/>
      <c r="AI8" s="382"/>
      <c r="AJ8" s="382"/>
      <c r="AK8" s="382"/>
      <c r="AL8" s="382"/>
      <c r="AM8" s="383"/>
      <c r="AN8" s="370"/>
      <c r="AO8" s="370"/>
      <c r="AP8" s="370"/>
      <c r="AQ8" s="366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</row>
    <row r="9" spans="1:76" x14ac:dyDescent="0.25">
      <c r="A9" s="322"/>
      <c r="B9" s="365"/>
      <c r="C9" s="370"/>
      <c r="D9" s="370"/>
      <c r="E9" s="376"/>
      <c r="F9" s="323"/>
      <c r="G9" s="325"/>
      <c r="H9" s="323"/>
      <c r="I9" s="323"/>
      <c r="J9" s="323"/>
      <c r="K9" s="323"/>
      <c r="L9" s="323"/>
      <c r="M9" s="323"/>
      <c r="N9" s="323"/>
      <c r="O9" s="332"/>
      <c r="P9" s="370"/>
      <c r="Q9" s="370"/>
      <c r="R9" s="382"/>
      <c r="S9" s="325"/>
      <c r="T9" s="382"/>
      <c r="U9" s="382"/>
      <c r="V9" s="382"/>
      <c r="W9" s="382"/>
      <c r="X9" s="382"/>
      <c r="Y9" s="382"/>
      <c r="Z9" s="382"/>
      <c r="AA9" s="383"/>
      <c r="AB9" s="370"/>
      <c r="AC9" s="376"/>
      <c r="AD9" s="382"/>
      <c r="AE9" s="325"/>
      <c r="AF9" s="382"/>
      <c r="AG9" s="382"/>
      <c r="AH9" s="382"/>
      <c r="AI9" s="382"/>
      <c r="AJ9" s="382"/>
      <c r="AK9" s="382"/>
      <c r="AL9" s="382"/>
      <c r="AM9" s="383"/>
      <c r="AN9" s="370"/>
      <c r="AO9" s="370"/>
      <c r="AP9" s="370"/>
      <c r="AQ9" s="366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</row>
    <row r="10" spans="1:76" ht="18" customHeight="1" x14ac:dyDescent="0.25">
      <c r="A10" s="322"/>
      <c r="B10" s="365"/>
      <c r="C10" s="370"/>
      <c r="D10" s="370"/>
      <c r="E10" s="376"/>
      <c r="F10" s="323"/>
      <c r="G10" s="326"/>
      <c r="H10" s="349" t="s">
        <v>26</v>
      </c>
      <c r="I10" s="333"/>
      <c r="J10" s="349" t="s">
        <v>27</v>
      </c>
      <c r="K10" s="323"/>
      <c r="L10" s="323"/>
      <c r="M10" s="323"/>
      <c r="N10" s="323"/>
      <c r="O10" s="332"/>
      <c r="P10" s="370"/>
      <c r="Q10" s="370"/>
      <c r="R10" s="382"/>
      <c r="S10" s="326"/>
      <c r="T10" s="349"/>
      <c r="U10" s="333"/>
      <c r="V10" s="349"/>
      <c r="W10" s="382"/>
      <c r="X10" s="382"/>
      <c r="Y10" s="382"/>
      <c r="Z10" s="382"/>
      <c r="AA10" s="383"/>
      <c r="AB10" s="370"/>
      <c r="AC10" s="376"/>
      <c r="AD10" s="382"/>
      <c r="AE10" s="326"/>
      <c r="AF10" s="349"/>
      <c r="AG10" s="333"/>
      <c r="AH10" s="349"/>
      <c r="AI10" s="382"/>
      <c r="AJ10" s="382"/>
      <c r="AK10" s="382"/>
      <c r="AL10" s="382"/>
      <c r="AM10" s="383"/>
      <c r="AN10" s="370"/>
      <c r="AO10" s="370"/>
      <c r="AP10" s="370"/>
      <c r="AQ10" s="366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2"/>
      <c r="BX10" s="322"/>
    </row>
    <row r="11" spans="1:76" ht="21" customHeight="1" x14ac:dyDescent="0.25">
      <c r="A11" s="322"/>
      <c r="B11" s="365"/>
      <c r="C11" s="370"/>
      <c r="D11" s="370"/>
      <c r="E11" s="376"/>
      <c r="F11" s="323"/>
      <c r="G11" s="347" t="s">
        <v>85</v>
      </c>
      <c r="H11" s="353">
        <v>0</v>
      </c>
      <c r="I11" s="323"/>
      <c r="J11" s="353">
        <v>0</v>
      </c>
      <c r="K11" s="323"/>
      <c r="L11" s="350" t="str">
        <f>IF(AND(H11="",J11=""),"Bitte gib deine Fälle ein",IF(OR(NOT(ISNUMBER(H11)),NOT(ISNUMBER(J11))),"Bitte geben Sie ZAHLEN ein!",""))</f>
        <v/>
      </c>
      <c r="M11" s="323"/>
      <c r="N11" s="323"/>
      <c r="O11" s="332"/>
      <c r="P11" s="370"/>
      <c r="Q11" s="370"/>
      <c r="R11" s="382"/>
      <c r="S11" s="347"/>
      <c r="T11" s="353"/>
      <c r="U11" s="382"/>
      <c r="V11" s="353"/>
      <c r="W11" s="382"/>
      <c r="X11" s="350"/>
      <c r="Y11" s="382"/>
      <c r="Z11" s="382"/>
      <c r="AA11" s="383"/>
      <c r="AB11" s="370"/>
      <c r="AC11" s="376"/>
      <c r="AD11" s="382"/>
      <c r="AE11" s="347"/>
      <c r="AF11" s="353"/>
      <c r="AG11" s="382"/>
      <c r="AH11" s="353"/>
      <c r="AI11" s="382"/>
      <c r="AJ11" s="350"/>
      <c r="AK11" s="382"/>
      <c r="AL11" s="382"/>
      <c r="AM11" s="383"/>
      <c r="AN11" s="370"/>
      <c r="AO11" s="370"/>
      <c r="AP11" s="370"/>
      <c r="AQ11" s="366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</row>
    <row r="12" spans="1:76" x14ac:dyDescent="0.25">
      <c r="A12" s="322"/>
      <c r="B12" s="365"/>
      <c r="C12" s="370"/>
      <c r="D12" s="370"/>
      <c r="E12" s="376"/>
      <c r="F12" s="323"/>
      <c r="G12" s="326"/>
      <c r="H12" s="323"/>
      <c r="I12" s="323"/>
      <c r="J12" s="323"/>
      <c r="K12" s="323"/>
      <c r="L12" s="323"/>
      <c r="M12" s="323"/>
      <c r="N12" s="323"/>
      <c r="O12" s="332"/>
      <c r="P12" s="370"/>
      <c r="Q12" s="370"/>
      <c r="R12" s="382"/>
      <c r="S12" s="326"/>
      <c r="T12" s="382"/>
      <c r="U12" s="382"/>
      <c r="V12" s="382"/>
      <c r="W12" s="382"/>
      <c r="X12" s="382"/>
      <c r="Y12" s="382"/>
      <c r="Z12" s="382"/>
      <c r="AA12" s="383"/>
      <c r="AB12" s="370"/>
      <c r="AC12" s="376"/>
      <c r="AD12" s="382"/>
      <c r="AE12" s="326"/>
      <c r="AF12" s="382"/>
      <c r="AG12" s="382"/>
      <c r="AH12" s="382"/>
      <c r="AI12" s="382"/>
      <c r="AJ12" s="382"/>
      <c r="AK12" s="382"/>
      <c r="AL12" s="382"/>
      <c r="AM12" s="383"/>
      <c r="AN12" s="370"/>
      <c r="AO12" s="370"/>
      <c r="AP12" s="370"/>
      <c r="AQ12" s="366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T12" s="322"/>
      <c r="BU12" s="322"/>
      <c r="BV12" s="322"/>
      <c r="BW12" s="322"/>
      <c r="BX12" s="322"/>
    </row>
    <row r="13" spans="1:76" x14ac:dyDescent="0.25">
      <c r="A13" s="322"/>
      <c r="B13" s="365"/>
      <c r="C13" s="370"/>
      <c r="D13" s="370"/>
      <c r="E13" s="376"/>
      <c r="F13" s="323"/>
      <c r="G13" s="326"/>
      <c r="H13" s="349" t="s">
        <v>28</v>
      </c>
      <c r="I13" s="333"/>
      <c r="J13" s="349" t="s">
        <v>30</v>
      </c>
      <c r="K13" s="325"/>
      <c r="L13" s="349" t="s">
        <v>29</v>
      </c>
      <c r="M13" s="331"/>
      <c r="N13" s="349" t="s">
        <v>42</v>
      </c>
      <c r="O13" s="332"/>
      <c r="P13" s="370"/>
      <c r="Q13" s="370"/>
      <c r="R13" s="382"/>
      <c r="S13" s="326"/>
      <c r="T13" s="349"/>
      <c r="U13" s="333"/>
      <c r="V13" s="349"/>
      <c r="W13" s="325"/>
      <c r="X13" s="349"/>
      <c r="Y13" s="331"/>
      <c r="Z13" s="349"/>
      <c r="AA13" s="383"/>
      <c r="AB13" s="370"/>
      <c r="AC13" s="376"/>
      <c r="AD13" s="382"/>
      <c r="AE13" s="326"/>
      <c r="AF13" s="349"/>
      <c r="AG13" s="333"/>
      <c r="AH13" s="349"/>
      <c r="AI13" s="325"/>
      <c r="AJ13" s="349"/>
      <c r="AK13" s="331"/>
      <c r="AL13" s="349"/>
      <c r="AM13" s="383"/>
      <c r="AN13" s="370"/>
      <c r="AO13" s="370"/>
      <c r="AP13" s="370"/>
      <c r="AQ13" s="366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  <c r="BP13" s="322"/>
      <c r="BQ13" s="322"/>
      <c r="BR13" s="322"/>
      <c r="BS13" s="322"/>
      <c r="BT13" s="322"/>
      <c r="BU13" s="322"/>
      <c r="BV13" s="322"/>
      <c r="BW13" s="322"/>
      <c r="BX13" s="322"/>
    </row>
    <row r="14" spans="1:76" ht="21" customHeight="1" x14ac:dyDescent="0.25">
      <c r="A14" s="322"/>
      <c r="B14" s="365"/>
      <c r="C14" s="370"/>
      <c r="D14" s="370"/>
      <c r="E14" s="376"/>
      <c r="F14" s="323"/>
      <c r="G14" s="348" t="s">
        <v>40</v>
      </c>
      <c r="H14" s="353">
        <v>0</v>
      </c>
      <c r="I14" s="323"/>
      <c r="J14" s="353">
        <v>0</v>
      </c>
      <c r="K14" s="323"/>
      <c r="L14" s="353">
        <v>0</v>
      </c>
      <c r="M14" s="355" t="s">
        <v>84</v>
      </c>
      <c r="N14" s="353">
        <v>0</v>
      </c>
      <c r="O14" s="332"/>
      <c r="P14" s="370"/>
      <c r="Q14" s="370"/>
      <c r="R14" s="382"/>
      <c r="S14" s="348"/>
      <c r="T14" s="353"/>
      <c r="U14" s="382"/>
      <c r="V14" s="353"/>
      <c r="W14" s="382"/>
      <c r="X14" s="353"/>
      <c r="Y14" s="355"/>
      <c r="Z14" s="353"/>
      <c r="AA14" s="383"/>
      <c r="AB14" s="370"/>
      <c r="AC14" s="376"/>
      <c r="AD14" s="382"/>
      <c r="AE14" s="348"/>
      <c r="AF14" s="353"/>
      <c r="AG14" s="382"/>
      <c r="AH14" s="353"/>
      <c r="AI14" s="382"/>
      <c r="AJ14" s="353"/>
      <c r="AK14" s="355"/>
      <c r="AL14" s="353"/>
      <c r="AM14" s="383"/>
      <c r="AN14" s="370"/>
      <c r="AO14" s="370"/>
      <c r="AP14" s="370"/>
      <c r="AQ14" s="366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  <c r="BJ14" s="322"/>
      <c r="BK14" s="322"/>
      <c r="BL14" s="322"/>
      <c r="BM14" s="322"/>
      <c r="BN14" s="322"/>
      <c r="BO14" s="322"/>
      <c r="BP14" s="322"/>
      <c r="BQ14" s="322"/>
      <c r="BR14" s="322"/>
      <c r="BS14" s="322"/>
      <c r="BT14" s="322"/>
      <c r="BU14" s="322"/>
      <c r="BV14" s="322"/>
      <c r="BW14" s="322"/>
      <c r="BX14" s="322"/>
    </row>
    <row r="15" spans="1:76" ht="21" customHeight="1" x14ac:dyDescent="0.25">
      <c r="A15" s="322"/>
      <c r="B15" s="365"/>
      <c r="C15" s="370"/>
      <c r="D15" s="370"/>
      <c r="E15" s="376"/>
      <c r="F15" s="323"/>
      <c r="G15" s="325"/>
      <c r="H15" s="356" t="str">
        <f>IF(OR(NOT(ISNUMBER(H14)),NOT(ISNUMBER(J14)),NOT(ISNUMBER(L14)),NOT(ISNUMBER(N14))),"Bitte geben Sie ZAHLEN ein !!",IF(AND(H14=0,J14=0,L14=0,N14=0),"Bitte geben Sie Ihre Punkte ein!",""))</f>
        <v>Bitte geben Sie Ihre Punkte ein!</v>
      </c>
      <c r="I15" s="331"/>
      <c r="J15" s="331"/>
      <c r="K15" s="331"/>
      <c r="L15" s="426" t="str">
        <f>IF(AND(OR(AND(ISNUMBER(H14),H14&lt;&gt;0),AND(ISNUMBER(J14),J14&lt;&gt;0),AND(ISNUMBER(L14),L14&lt;&gt;0)),AND(ISNUMBER(N14),N14&lt;&gt;0)),"Für Punkte einzeln: Bei GESAMT = 0 !","")</f>
        <v/>
      </c>
      <c r="M15" s="426"/>
      <c r="N15" s="426"/>
      <c r="O15" s="332"/>
      <c r="P15" s="370"/>
      <c r="Q15" s="370"/>
      <c r="R15" s="382"/>
      <c r="S15" s="325"/>
      <c r="T15" s="356"/>
      <c r="U15" s="331"/>
      <c r="V15" s="331"/>
      <c r="W15" s="331"/>
      <c r="X15" s="384"/>
      <c r="Y15" s="384"/>
      <c r="Z15" s="384"/>
      <c r="AA15" s="383"/>
      <c r="AB15" s="370"/>
      <c r="AC15" s="376"/>
      <c r="AD15" s="382"/>
      <c r="AE15" s="325"/>
      <c r="AF15" s="356"/>
      <c r="AG15" s="331"/>
      <c r="AH15" s="331"/>
      <c r="AI15" s="331"/>
      <c r="AJ15" s="384"/>
      <c r="AK15" s="384"/>
      <c r="AL15" s="384"/>
      <c r="AM15" s="383"/>
      <c r="AN15" s="370"/>
      <c r="AO15" s="370"/>
      <c r="AP15" s="370"/>
      <c r="AQ15" s="366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</row>
    <row r="16" spans="1:76" ht="21" customHeight="1" x14ac:dyDescent="0.25">
      <c r="A16" s="322"/>
      <c r="B16" s="365"/>
      <c r="C16" s="370"/>
      <c r="D16" s="370"/>
      <c r="E16" s="376"/>
      <c r="F16" s="323"/>
      <c r="G16" s="323"/>
      <c r="H16" s="323"/>
      <c r="I16" s="323"/>
      <c r="J16" s="323"/>
      <c r="K16" s="323"/>
      <c r="L16" s="323"/>
      <c r="M16" s="323"/>
      <c r="N16" s="323"/>
      <c r="O16" s="332"/>
      <c r="P16" s="370"/>
      <c r="Q16" s="370"/>
      <c r="R16" s="382"/>
      <c r="S16" s="382"/>
      <c r="T16" s="382"/>
      <c r="U16" s="382"/>
      <c r="V16" s="382"/>
      <c r="W16" s="382"/>
      <c r="X16" s="382"/>
      <c r="Y16" s="382"/>
      <c r="Z16" s="382"/>
      <c r="AA16" s="383"/>
      <c r="AB16" s="370"/>
      <c r="AC16" s="376"/>
      <c r="AD16" s="382"/>
      <c r="AE16" s="382"/>
      <c r="AF16" s="382"/>
      <c r="AG16" s="382"/>
      <c r="AH16" s="382"/>
      <c r="AI16" s="382"/>
      <c r="AJ16" s="382"/>
      <c r="AK16" s="382"/>
      <c r="AL16" s="382"/>
      <c r="AM16" s="383"/>
      <c r="AN16" s="370"/>
      <c r="AO16" s="370"/>
      <c r="AP16" s="370"/>
      <c r="AQ16" s="366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</row>
    <row r="17" spans="1:76" x14ac:dyDescent="0.25">
      <c r="A17" s="322"/>
      <c r="B17" s="365"/>
      <c r="C17" s="370"/>
      <c r="D17" s="370"/>
      <c r="E17" s="376"/>
      <c r="F17" s="323"/>
      <c r="G17" s="325"/>
      <c r="H17" s="339" t="s">
        <v>83</v>
      </c>
      <c r="I17" s="340"/>
      <c r="J17" s="331"/>
      <c r="K17" s="333"/>
      <c r="L17" s="427" t="s">
        <v>87</v>
      </c>
      <c r="M17" s="427"/>
      <c r="N17" s="331"/>
      <c r="O17" s="332"/>
      <c r="P17" s="370"/>
      <c r="Q17" s="370"/>
      <c r="R17" s="382"/>
      <c r="S17" s="325"/>
      <c r="T17" s="385"/>
      <c r="U17" s="386"/>
      <c r="V17" s="331"/>
      <c r="W17" s="333"/>
      <c r="X17" s="385"/>
      <c r="Y17" s="331"/>
      <c r="Z17" s="331"/>
      <c r="AA17" s="383"/>
      <c r="AB17" s="370"/>
      <c r="AC17" s="376"/>
      <c r="AD17" s="382"/>
      <c r="AE17" s="325"/>
      <c r="AF17" s="385"/>
      <c r="AG17" s="386"/>
      <c r="AH17" s="331"/>
      <c r="AI17" s="333"/>
      <c r="AJ17" s="385"/>
      <c r="AK17" s="331"/>
      <c r="AL17" s="331"/>
      <c r="AM17" s="383"/>
      <c r="AN17" s="370"/>
      <c r="AO17" s="370"/>
      <c r="AP17" s="370"/>
      <c r="AQ17" s="366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</row>
    <row r="18" spans="1:76" ht="21" customHeight="1" x14ac:dyDescent="0.4">
      <c r="A18" s="322"/>
      <c r="B18" s="365"/>
      <c r="C18" s="370"/>
      <c r="D18" s="370"/>
      <c r="E18" s="376"/>
      <c r="F18" s="323"/>
      <c r="G18" s="327" t="s">
        <v>82</v>
      </c>
      <c r="H18" s="417" t="e">
        <f>EINGABE!D22</f>
        <v>#N/A</v>
      </c>
      <c r="I18" s="418"/>
      <c r="J18" s="331"/>
      <c r="K18" s="331"/>
      <c r="L18" s="424" t="e">
        <f>EINGABE!D25</f>
        <v>#N/A</v>
      </c>
      <c r="M18" s="425"/>
      <c r="N18" s="331"/>
      <c r="O18" s="332"/>
      <c r="P18" s="370"/>
      <c r="Q18" s="370"/>
      <c r="R18" s="382"/>
      <c r="S18" s="327"/>
      <c r="T18" s="417"/>
      <c r="U18" s="418"/>
      <c r="V18" s="331"/>
      <c r="W18" s="331"/>
      <c r="X18" s="419"/>
      <c r="Y18" s="420"/>
      <c r="Z18" s="331"/>
      <c r="AA18" s="383"/>
      <c r="AB18" s="370"/>
      <c r="AC18" s="376"/>
      <c r="AD18" s="382"/>
      <c r="AE18" s="327"/>
      <c r="AF18" s="417"/>
      <c r="AG18" s="418"/>
      <c r="AH18" s="331"/>
      <c r="AI18" s="331"/>
      <c r="AJ18" s="419"/>
      <c r="AK18" s="420"/>
      <c r="AL18" s="331"/>
      <c r="AM18" s="383"/>
      <c r="AN18" s="370"/>
      <c r="AO18" s="370"/>
      <c r="AP18" s="370"/>
      <c r="AQ18" s="366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2"/>
      <c r="BT18" s="322"/>
      <c r="BU18" s="322"/>
      <c r="BV18" s="322"/>
      <c r="BW18" s="322"/>
      <c r="BX18" s="322"/>
    </row>
    <row r="19" spans="1:76" x14ac:dyDescent="0.25">
      <c r="A19" s="322"/>
      <c r="B19" s="365"/>
      <c r="C19" s="370"/>
      <c r="D19" s="370"/>
      <c r="E19" s="376"/>
      <c r="F19" s="325"/>
      <c r="G19" s="323"/>
      <c r="H19" s="337"/>
      <c r="I19" s="341"/>
      <c r="J19" s="323"/>
      <c r="K19" s="323"/>
      <c r="L19" s="323"/>
      <c r="M19" s="323"/>
      <c r="N19" s="323"/>
      <c r="O19" s="334"/>
      <c r="P19" s="370"/>
      <c r="Q19" s="370"/>
      <c r="R19" s="325"/>
      <c r="S19" s="382"/>
      <c r="T19" s="382"/>
      <c r="U19" s="387"/>
      <c r="V19" s="382"/>
      <c r="W19" s="382"/>
      <c r="X19" s="382"/>
      <c r="Y19" s="382"/>
      <c r="Z19" s="382"/>
      <c r="AA19" s="334"/>
      <c r="AB19" s="370"/>
      <c r="AC19" s="376"/>
      <c r="AD19" s="325"/>
      <c r="AE19" s="382"/>
      <c r="AF19" s="382"/>
      <c r="AG19" s="387"/>
      <c r="AH19" s="382"/>
      <c r="AI19" s="382"/>
      <c r="AJ19" s="382"/>
      <c r="AK19" s="382"/>
      <c r="AL19" s="382"/>
      <c r="AM19" s="334"/>
      <c r="AN19" s="370"/>
      <c r="AO19" s="370"/>
      <c r="AP19" s="370"/>
      <c r="AQ19" s="366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2"/>
      <c r="BW19" s="322"/>
      <c r="BX19" s="322"/>
    </row>
    <row r="20" spans="1:76" x14ac:dyDescent="0.25">
      <c r="A20" s="322"/>
      <c r="B20" s="365"/>
      <c r="C20" s="370"/>
      <c r="D20" s="370"/>
      <c r="E20" s="376"/>
      <c r="F20" s="328"/>
      <c r="G20" s="324"/>
      <c r="H20" s="324"/>
      <c r="I20" s="331"/>
      <c r="J20" s="323"/>
      <c r="K20" s="323"/>
      <c r="L20" s="323"/>
      <c r="M20" s="323"/>
      <c r="N20" s="323"/>
      <c r="O20" s="335"/>
      <c r="P20" s="370"/>
      <c r="Q20" s="370"/>
      <c r="R20" s="328"/>
      <c r="S20" s="324"/>
      <c r="T20" s="324"/>
      <c r="U20" s="331"/>
      <c r="V20" s="382"/>
      <c r="W20" s="382"/>
      <c r="X20" s="382"/>
      <c r="Y20" s="382"/>
      <c r="Z20" s="382"/>
      <c r="AA20" s="335"/>
      <c r="AB20" s="370"/>
      <c r="AC20" s="376"/>
      <c r="AD20" s="328"/>
      <c r="AE20" s="324"/>
      <c r="AF20" s="324"/>
      <c r="AG20" s="331"/>
      <c r="AH20" s="382"/>
      <c r="AI20" s="382"/>
      <c r="AJ20" s="382"/>
      <c r="AK20" s="382"/>
      <c r="AL20" s="382"/>
      <c r="AM20" s="335"/>
      <c r="AN20" s="370"/>
      <c r="AO20" s="370"/>
      <c r="AP20" s="370"/>
      <c r="AQ20" s="366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</row>
    <row r="21" spans="1:76" x14ac:dyDescent="0.25">
      <c r="A21" s="322"/>
      <c r="B21" s="365"/>
      <c r="C21" s="370"/>
      <c r="D21" s="370"/>
      <c r="E21" s="376"/>
      <c r="F21" s="330"/>
      <c r="G21" s="330"/>
      <c r="H21" s="338"/>
      <c r="I21" s="330"/>
      <c r="J21" s="330"/>
      <c r="K21" s="338"/>
      <c r="L21" s="330"/>
      <c r="M21" s="330"/>
      <c r="N21" s="338"/>
      <c r="O21" s="336"/>
      <c r="P21" s="370"/>
      <c r="Q21" s="370"/>
      <c r="R21" s="330"/>
      <c r="S21" s="330"/>
      <c r="T21" s="338"/>
      <c r="U21" s="330"/>
      <c r="V21" s="330"/>
      <c r="W21" s="338"/>
      <c r="X21" s="330"/>
      <c r="Y21" s="330"/>
      <c r="Z21" s="338"/>
      <c r="AA21" s="336"/>
      <c r="AB21" s="370"/>
      <c r="AC21" s="370"/>
      <c r="AD21" s="329"/>
      <c r="AE21" s="330"/>
      <c r="AF21" s="338"/>
      <c r="AG21" s="330"/>
      <c r="AH21" s="330"/>
      <c r="AI21" s="338"/>
      <c r="AJ21" s="330"/>
      <c r="AK21" s="330"/>
      <c r="AL21" s="338"/>
      <c r="AM21" s="336"/>
      <c r="AN21" s="370"/>
      <c r="AO21" s="370"/>
      <c r="AP21" s="370"/>
      <c r="AQ21" s="366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</row>
    <row r="22" spans="1:76" ht="3.75" customHeight="1" x14ac:dyDescent="0.25">
      <c r="A22" s="322"/>
      <c r="B22" s="365"/>
      <c r="C22" s="370"/>
      <c r="D22" s="370"/>
      <c r="E22" s="370"/>
      <c r="F22" s="351"/>
      <c r="G22" s="342"/>
      <c r="H22" s="342"/>
      <c r="I22" s="342"/>
      <c r="J22" s="342"/>
      <c r="K22" s="342"/>
      <c r="L22" s="342"/>
      <c r="M22" s="342"/>
      <c r="N22" s="342"/>
      <c r="O22" s="342"/>
      <c r="P22" s="370"/>
      <c r="Q22" s="370"/>
      <c r="R22" s="351"/>
      <c r="S22" s="380"/>
      <c r="T22" s="380"/>
      <c r="U22" s="380"/>
      <c r="V22" s="380"/>
      <c r="W22" s="380"/>
      <c r="X22" s="380"/>
      <c r="Y22" s="380"/>
      <c r="Z22" s="380"/>
      <c r="AA22" s="380"/>
      <c r="AB22" s="370"/>
      <c r="AC22" s="370"/>
      <c r="AD22" s="351"/>
      <c r="AE22" s="380"/>
      <c r="AF22" s="380"/>
      <c r="AG22" s="380"/>
      <c r="AH22" s="380"/>
      <c r="AI22" s="380"/>
      <c r="AJ22" s="380"/>
      <c r="AK22" s="380"/>
      <c r="AL22" s="380"/>
      <c r="AM22" s="380"/>
      <c r="AN22" s="370"/>
      <c r="AO22" s="370"/>
      <c r="AP22" s="370"/>
      <c r="AQ22" s="366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</row>
    <row r="23" spans="1:76" ht="18" x14ac:dyDescent="0.25">
      <c r="A23" s="322"/>
      <c r="B23" s="365"/>
      <c r="C23" s="370"/>
      <c r="D23" s="370"/>
      <c r="E23" s="370"/>
      <c r="F23" s="370"/>
      <c r="G23" s="374"/>
      <c r="H23" s="374"/>
      <c r="I23" s="374"/>
      <c r="J23" s="374"/>
      <c r="K23" s="375"/>
      <c r="L23" s="375"/>
      <c r="M23" s="375"/>
      <c r="N23" s="375"/>
      <c r="O23" s="375"/>
      <c r="P23" s="370"/>
      <c r="Q23" s="370"/>
      <c r="R23" s="370"/>
      <c r="S23" s="374"/>
      <c r="T23" s="374"/>
      <c r="U23" s="374"/>
      <c r="V23" s="374"/>
      <c r="W23" s="375"/>
      <c r="X23" s="375"/>
      <c r="Y23" s="375"/>
      <c r="Z23" s="375"/>
      <c r="AA23" s="375"/>
      <c r="AB23" s="370"/>
      <c r="AC23" s="370"/>
      <c r="AD23" s="370"/>
      <c r="AE23" s="374"/>
      <c r="AF23" s="374"/>
      <c r="AG23" s="374"/>
      <c r="AH23" s="374"/>
      <c r="AI23" s="375"/>
      <c r="AJ23" s="375"/>
      <c r="AK23" s="375"/>
      <c r="AL23" s="375"/>
      <c r="AM23" s="375"/>
      <c r="AN23" s="370"/>
      <c r="AO23" s="370"/>
      <c r="AP23" s="370"/>
      <c r="AQ23" s="366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  <c r="BJ23" s="322"/>
      <c r="BK23" s="322"/>
      <c r="BL23" s="322"/>
      <c r="BM23" s="322"/>
      <c r="BN23" s="322"/>
      <c r="BO23" s="322"/>
      <c r="BP23" s="322"/>
      <c r="BQ23" s="322"/>
      <c r="BR23" s="322"/>
      <c r="BS23" s="322"/>
      <c r="BT23" s="322"/>
      <c r="BU23" s="322"/>
      <c r="BV23" s="322"/>
      <c r="BW23" s="322"/>
      <c r="BX23" s="322"/>
    </row>
    <row r="24" spans="1:76" ht="18" x14ac:dyDescent="0.25">
      <c r="A24" s="322"/>
      <c r="B24" s="365"/>
      <c r="C24" s="370"/>
      <c r="D24" s="370"/>
      <c r="E24" s="370"/>
      <c r="F24" s="370"/>
      <c r="G24" s="374"/>
      <c r="H24" s="374"/>
      <c r="I24" s="374"/>
      <c r="J24" s="374"/>
      <c r="K24" s="375"/>
      <c r="L24" s="375"/>
      <c r="M24" s="375"/>
      <c r="N24" s="375"/>
      <c r="O24" s="375"/>
      <c r="P24" s="370"/>
      <c r="Q24" s="370"/>
      <c r="R24" s="370"/>
      <c r="S24" s="374"/>
      <c r="T24" s="374"/>
      <c r="U24" s="374"/>
      <c r="V24" s="374"/>
      <c r="W24" s="375"/>
      <c r="X24" s="375"/>
      <c r="Y24" s="375"/>
      <c r="Z24" s="375"/>
      <c r="AA24" s="375"/>
      <c r="AB24" s="370"/>
      <c r="AC24" s="370"/>
      <c r="AD24" s="370"/>
      <c r="AE24" s="374"/>
      <c r="AF24" s="374"/>
      <c r="AG24" s="374"/>
      <c r="AH24" s="374"/>
      <c r="AI24" s="375"/>
      <c r="AJ24" s="375"/>
      <c r="AK24" s="375"/>
      <c r="AL24" s="375"/>
      <c r="AM24" s="375"/>
      <c r="AN24" s="370"/>
      <c r="AO24" s="370"/>
      <c r="AP24" s="370"/>
      <c r="AQ24" s="366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</row>
    <row r="25" spans="1:76" ht="18" x14ac:dyDescent="0.25">
      <c r="A25" s="322"/>
      <c r="B25" s="365"/>
      <c r="C25" s="370"/>
      <c r="D25" s="370"/>
      <c r="E25" s="370"/>
      <c r="F25" s="370"/>
      <c r="G25" s="374"/>
      <c r="H25" s="374"/>
      <c r="I25" s="374"/>
      <c r="J25" s="374"/>
      <c r="K25" s="375"/>
      <c r="L25" s="375"/>
      <c r="M25" s="375"/>
      <c r="N25" s="375"/>
      <c r="O25" s="375"/>
      <c r="P25" s="370"/>
      <c r="Q25" s="370"/>
      <c r="R25" s="370"/>
      <c r="S25" s="374"/>
      <c r="T25" s="374"/>
      <c r="U25" s="374"/>
      <c r="V25" s="374"/>
      <c r="W25" s="375"/>
      <c r="X25" s="375"/>
      <c r="Y25" s="375"/>
      <c r="Z25" s="375"/>
      <c r="AA25" s="375"/>
      <c r="AB25" s="370"/>
      <c r="AC25" s="370"/>
      <c r="AD25" s="370"/>
      <c r="AE25" s="374"/>
      <c r="AF25" s="374"/>
      <c r="AG25" s="374"/>
      <c r="AH25" s="374"/>
      <c r="AI25" s="375"/>
      <c r="AJ25" s="375"/>
      <c r="AK25" s="375"/>
      <c r="AL25" s="375"/>
      <c r="AM25" s="375"/>
      <c r="AN25" s="370"/>
      <c r="AO25" s="370"/>
      <c r="AP25" s="370"/>
      <c r="AQ25" s="366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</row>
    <row r="26" spans="1:76" ht="18" x14ac:dyDescent="0.25">
      <c r="A26" s="322"/>
      <c r="B26" s="365"/>
      <c r="C26" s="370"/>
      <c r="D26" s="370"/>
      <c r="E26" s="370"/>
      <c r="F26" s="370"/>
      <c r="G26" s="374"/>
      <c r="H26" s="374"/>
      <c r="I26" s="374"/>
      <c r="J26" s="374"/>
      <c r="K26" s="375"/>
      <c r="L26" s="375"/>
      <c r="M26" s="375"/>
      <c r="N26" s="375"/>
      <c r="O26" s="375"/>
      <c r="P26" s="370"/>
      <c r="Q26" s="370"/>
      <c r="R26" s="370"/>
      <c r="S26" s="374"/>
      <c r="T26" s="374"/>
      <c r="U26" s="374"/>
      <c r="V26" s="374"/>
      <c r="W26" s="375"/>
      <c r="X26" s="375"/>
      <c r="Y26" s="375"/>
      <c r="Z26" s="375"/>
      <c r="AA26" s="375"/>
      <c r="AB26" s="370"/>
      <c r="AC26" s="370"/>
      <c r="AD26" s="370"/>
      <c r="AE26" s="374"/>
      <c r="AF26" s="374"/>
      <c r="AG26" s="374"/>
      <c r="AH26" s="374"/>
      <c r="AI26" s="375"/>
      <c r="AJ26" s="375"/>
      <c r="AK26" s="375"/>
      <c r="AL26" s="375"/>
      <c r="AM26" s="375"/>
      <c r="AN26" s="370"/>
      <c r="AO26" s="370"/>
      <c r="AP26" s="370"/>
      <c r="AQ26" s="366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22"/>
      <c r="BL26" s="322"/>
      <c r="BM26" s="322"/>
      <c r="BN26" s="322"/>
      <c r="BO26" s="322"/>
      <c r="BP26" s="322"/>
      <c r="BQ26" s="322"/>
      <c r="BR26" s="322"/>
      <c r="BS26" s="322"/>
      <c r="BT26" s="322"/>
      <c r="BU26" s="322"/>
      <c r="BV26" s="322"/>
      <c r="BW26" s="322"/>
      <c r="BX26" s="322"/>
    </row>
    <row r="27" spans="1:76" ht="18" x14ac:dyDescent="0.25">
      <c r="A27" s="322"/>
      <c r="B27" s="365"/>
      <c r="C27" s="370"/>
      <c r="D27" s="370"/>
      <c r="E27" s="370"/>
      <c r="F27" s="370"/>
      <c r="G27" s="374"/>
      <c r="H27" s="374"/>
      <c r="I27" s="374"/>
      <c r="J27" s="374"/>
      <c r="K27" s="375"/>
      <c r="L27" s="375"/>
      <c r="M27" s="375"/>
      <c r="N27" s="375"/>
      <c r="O27" s="375"/>
      <c r="P27" s="370"/>
      <c r="Q27" s="370"/>
      <c r="R27" s="370"/>
      <c r="S27" s="374"/>
      <c r="T27" s="374"/>
      <c r="U27" s="374"/>
      <c r="V27" s="374"/>
      <c r="W27" s="375"/>
      <c r="X27" s="375"/>
      <c r="Y27" s="375"/>
      <c r="Z27" s="375"/>
      <c r="AA27" s="375"/>
      <c r="AB27" s="370"/>
      <c r="AC27" s="370"/>
      <c r="AD27" s="370"/>
      <c r="AE27" s="374"/>
      <c r="AF27" s="374"/>
      <c r="AG27" s="374"/>
      <c r="AH27" s="374"/>
      <c r="AI27" s="375"/>
      <c r="AJ27" s="375"/>
      <c r="AK27" s="375"/>
      <c r="AL27" s="375"/>
      <c r="AM27" s="375"/>
      <c r="AN27" s="370"/>
      <c r="AO27" s="370"/>
      <c r="AP27" s="370"/>
      <c r="AQ27" s="366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  <c r="BJ27" s="322"/>
      <c r="BK27" s="322"/>
      <c r="BL27" s="322"/>
      <c r="BM27" s="322"/>
      <c r="BN27" s="322"/>
      <c r="BO27" s="322"/>
      <c r="BP27" s="322"/>
      <c r="BQ27" s="322"/>
      <c r="BR27" s="322"/>
      <c r="BS27" s="322"/>
      <c r="BT27" s="322"/>
      <c r="BU27" s="322"/>
      <c r="BV27" s="322"/>
      <c r="BW27" s="322"/>
      <c r="BX27" s="322"/>
    </row>
    <row r="28" spans="1:76" ht="18" x14ac:dyDescent="0.25">
      <c r="A28" s="322"/>
      <c r="B28" s="365"/>
      <c r="C28" s="370"/>
      <c r="D28" s="370"/>
      <c r="E28" s="370"/>
      <c r="F28" s="370"/>
      <c r="G28" s="374"/>
      <c r="H28" s="374"/>
      <c r="I28" s="374"/>
      <c r="J28" s="374"/>
      <c r="K28" s="375"/>
      <c r="L28" s="375"/>
      <c r="M28" s="375"/>
      <c r="N28" s="375"/>
      <c r="O28" s="375"/>
      <c r="P28" s="370"/>
      <c r="Q28" s="370"/>
      <c r="R28" s="370"/>
      <c r="S28" s="374"/>
      <c r="T28" s="374"/>
      <c r="U28" s="374"/>
      <c r="V28" s="374"/>
      <c r="W28" s="375"/>
      <c r="X28" s="375"/>
      <c r="Y28" s="375"/>
      <c r="Z28" s="375"/>
      <c r="AA28" s="375"/>
      <c r="AB28" s="370"/>
      <c r="AC28" s="370"/>
      <c r="AD28" s="370"/>
      <c r="AE28" s="374"/>
      <c r="AF28" s="374"/>
      <c r="AG28" s="374"/>
      <c r="AH28" s="374"/>
      <c r="AI28" s="375"/>
      <c r="AJ28" s="375"/>
      <c r="AK28" s="375"/>
      <c r="AL28" s="375"/>
      <c r="AM28" s="375"/>
      <c r="AN28" s="370"/>
      <c r="AO28" s="370"/>
      <c r="AP28" s="370"/>
      <c r="AQ28" s="366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</row>
    <row r="29" spans="1:76" ht="18" x14ac:dyDescent="0.25">
      <c r="A29" s="322"/>
      <c r="B29" s="365"/>
      <c r="C29" s="370"/>
      <c r="D29" s="370"/>
      <c r="E29" s="370"/>
      <c r="F29" s="370"/>
      <c r="G29" s="374"/>
      <c r="H29" s="374"/>
      <c r="I29" s="374"/>
      <c r="J29" s="374"/>
      <c r="K29" s="375"/>
      <c r="L29" s="375"/>
      <c r="M29" s="375"/>
      <c r="N29" s="375"/>
      <c r="O29" s="375"/>
      <c r="P29" s="370"/>
      <c r="Q29" s="370"/>
      <c r="R29" s="370"/>
      <c r="S29" s="374"/>
      <c r="T29" s="374"/>
      <c r="U29" s="374"/>
      <c r="V29" s="374"/>
      <c r="W29" s="375"/>
      <c r="X29" s="375"/>
      <c r="Y29" s="375"/>
      <c r="Z29" s="375"/>
      <c r="AA29" s="375"/>
      <c r="AB29" s="370"/>
      <c r="AC29" s="370"/>
      <c r="AD29" s="370"/>
      <c r="AE29" s="374"/>
      <c r="AF29" s="374"/>
      <c r="AG29" s="374"/>
      <c r="AH29" s="374"/>
      <c r="AI29" s="375"/>
      <c r="AJ29" s="375"/>
      <c r="AK29" s="375"/>
      <c r="AL29" s="375"/>
      <c r="AM29" s="375"/>
      <c r="AN29" s="370"/>
      <c r="AO29" s="370"/>
      <c r="AP29" s="370"/>
      <c r="AQ29" s="366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  <c r="BJ29" s="322"/>
      <c r="BK29" s="322"/>
      <c r="BL29" s="322"/>
      <c r="BM29" s="322"/>
      <c r="BN29" s="322"/>
      <c r="BO29" s="322"/>
      <c r="BP29" s="322"/>
      <c r="BQ29" s="322"/>
      <c r="BR29" s="322"/>
      <c r="BS29" s="322"/>
      <c r="BT29" s="322"/>
      <c r="BU29" s="322"/>
      <c r="BV29" s="322"/>
      <c r="BW29" s="322"/>
      <c r="BX29" s="322"/>
    </row>
    <row r="30" spans="1:76" ht="18" x14ac:dyDescent="0.25">
      <c r="A30" s="322"/>
      <c r="B30" s="365"/>
      <c r="C30" s="370"/>
      <c r="D30" s="370"/>
      <c r="E30" s="370"/>
      <c r="F30" s="370"/>
      <c r="G30" s="374"/>
      <c r="H30" s="374"/>
      <c r="I30" s="374"/>
      <c r="J30" s="374"/>
      <c r="K30" s="375"/>
      <c r="L30" s="375"/>
      <c r="M30" s="375"/>
      <c r="N30" s="375"/>
      <c r="O30" s="375"/>
      <c r="P30" s="370"/>
      <c r="Q30" s="370"/>
      <c r="R30" s="370"/>
      <c r="S30" s="374"/>
      <c r="T30" s="374"/>
      <c r="U30" s="374"/>
      <c r="V30" s="374"/>
      <c r="W30" s="375"/>
      <c r="X30" s="375"/>
      <c r="Y30" s="375"/>
      <c r="Z30" s="375"/>
      <c r="AA30" s="375"/>
      <c r="AB30" s="370"/>
      <c r="AC30" s="370"/>
      <c r="AD30" s="370"/>
      <c r="AE30" s="374"/>
      <c r="AF30" s="374"/>
      <c r="AG30" s="374"/>
      <c r="AH30" s="374"/>
      <c r="AI30" s="375"/>
      <c r="AJ30" s="375"/>
      <c r="AK30" s="375"/>
      <c r="AL30" s="375"/>
      <c r="AM30" s="375"/>
      <c r="AN30" s="370"/>
      <c r="AO30" s="370"/>
      <c r="AP30" s="370"/>
      <c r="AQ30" s="366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2"/>
      <c r="BQ30" s="322"/>
      <c r="BR30" s="322"/>
      <c r="BS30" s="322"/>
      <c r="BT30" s="322"/>
      <c r="BU30" s="322"/>
      <c r="BV30" s="322"/>
      <c r="BW30" s="322"/>
      <c r="BX30" s="322"/>
    </row>
    <row r="31" spans="1:76" x14ac:dyDescent="0.25">
      <c r="A31" s="322"/>
      <c r="B31" s="369"/>
      <c r="C31" s="362"/>
      <c r="D31" s="362"/>
      <c r="E31" s="362"/>
      <c r="F31" s="363"/>
      <c r="G31" s="363"/>
      <c r="H31" s="364"/>
      <c r="I31" s="364"/>
      <c r="J31" s="364"/>
      <c r="K31" s="364"/>
      <c r="L31" s="364"/>
      <c r="M31" s="361"/>
      <c r="N31" s="361"/>
      <c r="O31" s="361"/>
      <c r="P31" s="362"/>
      <c r="Q31" s="362"/>
      <c r="R31" s="363"/>
      <c r="S31" s="363"/>
      <c r="T31" s="388"/>
      <c r="U31" s="388"/>
      <c r="V31" s="388"/>
      <c r="W31" s="388"/>
      <c r="X31" s="388"/>
      <c r="Y31" s="361"/>
      <c r="Z31" s="361"/>
      <c r="AA31" s="361"/>
      <c r="AB31" s="362"/>
      <c r="AC31" s="362"/>
      <c r="AD31" s="363"/>
      <c r="AE31" s="363"/>
      <c r="AF31" s="388"/>
      <c r="AG31" s="388"/>
      <c r="AH31" s="388"/>
      <c r="AI31" s="388"/>
      <c r="AJ31" s="388"/>
      <c r="AK31" s="361"/>
      <c r="AL31" s="361"/>
      <c r="AM31" s="361"/>
      <c r="AN31" s="361"/>
      <c r="AO31" s="361"/>
      <c r="AP31" s="361"/>
      <c r="AQ31" s="369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</row>
    <row r="32" spans="1:76" x14ac:dyDescent="0.25">
      <c r="A32" s="413"/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3"/>
      <c r="AP32" s="413"/>
      <c r="AQ32" s="413"/>
      <c r="AR32" s="413"/>
      <c r="AS32" s="413"/>
      <c r="AT32" s="413"/>
      <c r="AU32" s="413"/>
      <c r="AV32" s="413"/>
      <c r="AW32" s="413"/>
      <c r="AX32" s="413"/>
      <c r="AY32" s="413"/>
      <c r="AZ32" s="413"/>
      <c r="BA32" s="413"/>
      <c r="BB32" s="413"/>
      <c r="BC32" s="413"/>
      <c r="BD32" s="413"/>
      <c r="BE32" s="413"/>
      <c r="BF32" s="413"/>
      <c r="BG32" s="413"/>
      <c r="BH32" s="413"/>
      <c r="BI32" s="413"/>
      <c r="BJ32" s="413"/>
      <c r="BK32" s="413"/>
      <c r="BL32" s="413"/>
      <c r="BM32" s="413"/>
      <c r="BN32" s="413"/>
      <c r="BO32" s="413"/>
      <c r="BP32" s="413"/>
      <c r="BQ32" s="413"/>
      <c r="BR32" s="413"/>
      <c r="BS32" s="413"/>
      <c r="BT32" s="413"/>
      <c r="BU32" s="413"/>
      <c r="BV32" s="413"/>
      <c r="BW32" s="413"/>
      <c r="BX32" s="413"/>
    </row>
    <row r="33" spans="1:76" x14ac:dyDescent="0.25">
      <c r="A33" s="413"/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13"/>
      <c r="AL33" s="413"/>
      <c r="AM33" s="413"/>
      <c r="AN33" s="413"/>
      <c r="AO33" s="413"/>
      <c r="AP33" s="413"/>
      <c r="AQ33" s="413"/>
      <c r="AR33" s="413"/>
      <c r="AS33" s="413"/>
      <c r="AT33" s="413"/>
      <c r="AU33" s="413"/>
      <c r="AV33" s="413"/>
      <c r="AW33" s="413"/>
      <c r="AX33" s="413"/>
      <c r="AY33" s="413"/>
      <c r="AZ33" s="413"/>
      <c r="BA33" s="413"/>
      <c r="BB33" s="413"/>
      <c r="BC33" s="413"/>
      <c r="BD33" s="413"/>
      <c r="BE33" s="413"/>
      <c r="BF33" s="413"/>
      <c r="BG33" s="413"/>
      <c r="BH33" s="413"/>
      <c r="BI33" s="413"/>
      <c r="BJ33" s="413"/>
      <c r="BK33" s="413"/>
      <c r="BL33" s="413"/>
      <c r="BM33" s="413"/>
      <c r="BN33" s="413"/>
      <c r="BO33" s="413"/>
      <c r="BP33" s="413"/>
      <c r="BQ33" s="413"/>
      <c r="BR33" s="413"/>
      <c r="BS33" s="413"/>
      <c r="BT33" s="413"/>
      <c r="BU33" s="413"/>
      <c r="BV33" s="413"/>
      <c r="BW33" s="413"/>
      <c r="BX33" s="413"/>
    </row>
    <row r="34" spans="1:76" x14ac:dyDescent="0.25">
      <c r="A34" s="413"/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3"/>
      <c r="AI34" s="413"/>
      <c r="AJ34" s="413"/>
      <c r="AK34" s="413"/>
      <c r="AL34" s="413"/>
      <c r="AM34" s="413"/>
      <c r="AN34" s="413"/>
      <c r="AO34" s="413"/>
      <c r="AP34" s="413"/>
      <c r="AQ34" s="413"/>
      <c r="AR34" s="413"/>
      <c r="AS34" s="413"/>
      <c r="AT34" s="413"/>
      <c r="AU34" s="413"/>
      <c r="AV34" s="413"/>
      <c r="AW34" s="413"/>
      <c r="AX34" s="413"/>
      <c r="AY34" s="413"/>
      <c r="AZ34" s="413"/>
      <c r="BA34" s="413"/>
      <c r="BB34" s="413"/>
      <c r="BC34" s="413"/>
      <c r="BD34" s="413"/>
      <c r="BE34" s="413"/>
      <c r="BF34" s="413"/>
      <c r="BG34" s="413"/>
      <c r="BH34" s="413"/>
      <c r="BI34" s="413"/>
      <c r="BJ34" s="413"/>
      <c r="BK34" s="413"/>
      <c r="BL34" s="413"/>
      <c r="BM34" s="413"/>
      <c r="BN34" s="413"/>
      <c r="BO34" s="413"/>
      <c r="BP34" s="413"/>
      <c r="BQ34" s="413"/>
      <c r="BR34" s="413"/>
      <c r="BS34" s="413"/>
      <c r="BT34" s="413"/>
      <c r="BU34" s="413"/>
      <c r="BV34" s="413"/>
      <c r="BW34" s="413"/>
      <c r="BX34" s="413"/>
    </row>
    <row r="35" spans="1:76" x14ac:dyDescent="0.25">
      <c r="A35" s="413"/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3"/>
      <c r="AM35" s="413"/>
      <c r="AN35" s="413"/>
      <c r="AO35" s="413"/>
      <c r="AP35" s="413"/>
      <c r="AQ35" s="413"/>
      <c r="AR35" s="413"/>
      <c r="AS35" s="413"/>
      <c r="AT35" s="413"/>
      <c r="AU35" s="413"/>
      <c r="AV35" s="413"/>
      <c r="AW35" s="413"/>
      <c r="AX35" s="413"/>
      <c r="AY35" s="413"/>
      <c r="AZ35" s="413"/>
      <c r="BA35" s="413"/>
      <c r="BB35" s="413"/>
      <c r="BC35" s="413"/>
      <c r="BD35" s="413"/>
      <c r="BE35" s="413"/>
      <c r="BF35" s="413"/>
      <c r="BG35" s="413"/>
      <c r="BH35" s="413"/>
      <c r="BI35" s="413"/>
      <c r="BJ35" s="413"/>
      <c r="BK35" s="413"/>
      <c r="BL35" s="413"/>
      <c r="BM35" s="413"/>
      <c r="BN35" s="413"/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</row>
    <row r="36" spans="1:76" x14ac:dyDescent="0.25">
      <c r="A36" s="413"/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  <c r="BC36" s="413"/>
      <c r="BD36" s="413"/>
      <c r="BE36" s="413"/>
      <c r="BF36" s="413"/>
      <c r="BG36" s="413"/>
      <c r="BH36" s="413"/>
      <c r="BI36" s="413"/>
      <c r="BJ36" s="413"/>
      <c r="BK36" s="413"/>
      <c r="BL36" s="413"/>
      <c r="BM36" s="413"/>
      <c r="BN36" s="413"/>
      <c r="BO36" s="413"/>
      <c r="BP36" s="413"/>
      <c r="BQ36" s="413"/>
      <c r="BR36" s="413"/>
      <c r="BS36" s="413"/>
      <c r="BT36" s="413"/>
      <c r="BU36" s="413"/>
      <c r="BV36" s="413"/>
      <c r="BW36" s="413"/>
      <c r="BX36" s="413"/>
    </row>
    <row r="37" spans="1:76" x14ac:dyDescent="0.25">
      <c r="A37" s="413"/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  <c r="BC37" s="413"/>
      <c r="BD37" s="413"/>
      <c r="BE37" s="413"/>
      <c r="BF37" s="413"/>
      <c r="BG37" s="413"/>
      <c r="BH37" s="413"/>
      <c r="BI37" s="413"/>
      <c r="BJ37" s="413"/>
      <c r="BK37" s="413"/>
      <c r="BL37" s="413"/>
      <c r="BM37" s="413"/>
      <c r="BN37" s="413"/>
      <c r="BO37" s="413"/>
      <c r="BP37" s="413"/>
      <c r="BQ37" s="413"/>
      <c r="BR37" s="413"/>
      <c r="BS37" s="413"/>
      <c r="BT37" s="413"/>
      <c r="BU37" s="413"/>
      <c r="BV37" s="413"/>
      <c r="BW37" s="413"/>
      <c r="BX37" s="413"/>
    </row>
    <row r="38" spans="1:76" x14ac:dyDescent="0.25">
      <c r="A38" s="413"/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413"/>
      <c r="BA38" s="413"/>
      <c r="BB38" s="413"/>
      <c r="BC38" s="413"/>
      <c r="BD38" s="413"/>
      <c r="BE38" s="413"/>
      <c r="BF38" s="413"/>
      <c r="BG38" s="413"/>
      <c r="BH38" s="413"/>
      <c r="BI38" s="413"/>
      <c r="BJ38" s="413"/>
      <c r="BK38" s="413"/>
      <c r="BL38" s="413"/>
      <c r="BM38" s="413"/>
      <c r="BN38" s="413"/>
      <c r="BO38" s="413"/>
      <c r="BP38" s="413"/>
      <c r="BQ38" s="413"/>
      <c r="BR38" s="413"/>
      <c r="BS38" s="413"/>
      <c r="BT38" s="413"/>
      <c r="BU38" s="413"/>
      <c r="BV38" s="413"/>
      <c r="BW38" s="413"/>
      <c r="BX38" s="413"/>
    </row>
    <row r="39" spans="1:76" x14ac:dyDescent="0.25">
      <c r="A39" s="413"/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  <c r="Q39" s="413"/>
      <c r="R39" s="41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  <c r="BC39" s="413"/>
      <c r="BD39" s="413"/>
      <c r="BE39" s="413"/>
      <c r="BF39" s="413"/>
      <c r="BG39" s="413"/>
      <c r="BH39" s="413"/>
      <c r="BI39" s="413"/>
      <c r="BJ39" s="413"/>
      <c r="BK39" s="413"/>
      <c r="BL39" s="413"/>
      <c r="BM39" s="413"/>
      <c r="BN39" s="413"/>
      <c r="BO39" s="413"/>
      <c r="BP39" s="413"/>
      <c r="BQ39" s="413"/>
      <c r="BR39" s="413"/>
      <c r="BS39" s="413"/>
      <c r="BT39" s="413"/>
      <c r="BU39" s="413"/>
      <c r="BV39" s="413"/>
      <c r="BW39" s="413"/>
      <c r="BX39" s="413"/>
    </row>
    <row r="40" spans="1:76" x14ac:dyDescent="0.25">
      <c r="A40" s="413"/>
      <c r="B40" s="413"/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3"/>
      <c r="BB40" s="413"/>
      <c r="BC40" s="413"/>
      <c r="BD40" s="413"/>
      <c r="BE40" s="413"/>
      <c r="BF40" s="413"/>
      <c r="BG40" s="413"/>
      <c r="BH40" s="413"/>
      <c r="BI40" s="413"/>
      <c r="BJ40" s="413"/>
      <c r="BK40" s="413"/>
      <c r="BL40" s="413"/>
      <c r="BM40" s="413"/>
      <c r="BN40" s="413"/>
      <c r="BO40" s="413"/>
      <c r="BP40" s="413"/>
      <c r="BQ40" s="413"/>
      <c r="BR40" s="413"/>
      <c r="BS40" s="413"/>
      <c r="BT40" s="413"/>
      <c r="BU40" s="413"/>
      <c r="BV40" s="413"/>
      <c r="BW40" s="413"/>
      <c r="BX40" s="413"/>
    </row>
    <row r="41" spans="1:76" x14ac:dyDescent="0.25">
      <c r="A41" s="413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  <c r="BC41" s="413"/>
      <c r="BD41" s="413"/>
      <c r="BE41" s="413"/>
      <c r="BF41" s="413"/>
      <c r="BG41" s="413"/>
      <c r="BH41" s="413"/>
      <c r="BI41" s="413"/>
      <c r="BJ41" s="413"/>
      <c r="BK41" s="413"/>
      <c r="BL41" s="413"/>
      <c r="BM41" s="413"/>
      <c r="BN41" s="413"/>
      <c r="BO41" s="413"/>
      <c r="BP41" s="413"/>
      <c r="BQ41" s="413"/>
      <c r="BR41" s="413"/>
      <c r="BS41" s="413"/>
      <c r="BT41" s="413"/>
      <c r="BU41" s="413"/>
      <c r="BV41" s="413"/>
      <c r="BW41" s="413"/>
      <c r="BX41" s="413"/>
    </row>
    <row r="42" spans="1:76" x14ac:dyDescent="0.25">
      <c r="A42" s="413"/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3"/>
      <c r="BB42" s="413"/>
      <c r="BC42" s="413"/>
      <c r="BD42" s="413"/>
      <c r="BE42" s="413"/>
      <c r="BF42" s="413"/>
      <c r="BG42" s="413"/>
      <c r="BH42" s="413"/>
      <c r="BI42" s="413"/>
      <c r="BJ42" s="413"/>
      <c r="BK42" s="413"/>
      <c r="BL42" s="413"/>
      <c r="BM42" s="413"/>
      <c r="BN42" s="413"/>
      <c r="BO42" s="413"/>
      <c r="BP42" s="413"/>
      <c r="BQ42" s="413"/>
      <c r="BR42" s="413"/>
      <c r="BS42" s="413"/>
      <c r="BT42" s="413"/>
      <c r="BU42" s="413"/>
      <c r="BV42" s="413"/>
      <c r="BW42" s="413"/>
      <c r="BX42" s="413"/>
    </row>
    <row r="43" spans="1:76" x14ac:dyDescent="0.25">
      <c r="A43" s="413"/>
      <c r="B43" s="413"/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3"/>
      <c r="AE43" s="413"/>
      <c r="AF43" s="413"/>
      <c r="AG43" s="413"/>
      <c r="AH43" s="413"/>
      <c r="AI43" s="413"/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3"/>
      <c r="BA43" s="413"/>
      <c r="BB43" s="413"/>
      <c r="BC43" s="413"/>
      <c r="BD43" s="413"/>
      <c r="BE43" s="413"/>
      <c r="BF43" s="413"/>
      <c r="BG43" s="413"/>
      <c r="BH43" s="413"/>
      <c r="BI43" s="413"/>
      <c r="BJ43" s="413"/>
      <c r="BK43" s="413"/>
      <c r="BL43" s="413"/>
      <c r="BM43" s="413"/>
      <c r="BN43" s="413"/>
      <c r="BO43" s="413"/>
      <c r="BP43" s="413"/>
      <c r="BQ43" s="413"/>
      <c r="BR43" s="413"/>
      <c r="BS43" s="413"/>
      <c r="BT43" s="413"/>
      <c r="BU43" s="413"/>
      <c r="BV43" s="413"/>
      <c r="BW43" s="413"/>
      <c r="BX43" s="413"/>
    </row>
    <row r="44" spans="1:76" x14ac:dyDescent="0.25">
      <c r="A44" s="413"/>
      <c r="B44" s="413"/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  <c r="AM44" s="413"/>
      <c r="AN44" s="413"/>
      <c r="AO44" s="413"/>
      <c r="AP44" s="413"/>
      <c r="AQ44" s="413"/>
      <c r="AR44" s="413"/>
      <c r="AS44" s="413"/>
      <c r="AT44" s="413"/>
      <c r="AU44" s="413"/>
      <c r="AV44" s="413"/>
      <c r="AW44" s="413"/>
      <c r="AX44" s="413"/>
      <c r="AY44" s="413"/>
      <c r="AZ44" s="413"/>
      <c r="BA44" s="413"/>
      <c r="BB44" s="413"/>
      <c r="BC44" s="413"/>
      <c r="BD44" s="413"/>
      <c r="BE44" s="413"/>
      <c r="BF44" s="413"/>
      <c r="BG44" s="413"/>
      <c r="BH44" s="413"/>
      <c r="BI44" s="413"/>
      <c r="BJ44" s="413"/>
      <c r="BK44" s="413"/>
      <c r="BL44" s="413"/>
      <c r="BM44" s="413"/>
      <c r="BN44" s="413"/>
      <c r="BO44" s="413"/>
      <c r="BP44" s="413"/>
      <c r="BQ44" s="413"/>
      <c r="BR44" s="413"/>
      <c r="BS44" s="413"/>
      <c r="BT44" s="413"/>
      <c r="BU44" s="413"/>
      <c r="BV44" s="413"/>
      <c r="BW44" s="413"/>
      <c r="BX44" s="413"/>
    </row>
    <row r="45" spans="1:76" x14ac:dyDescent="0.25">
      <c r="A45" s="413"/>
      <c r="B45" s="413"/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413"/>
      <c r="AA45" s="413"/>
      <c r="AB45" s="413"/>
      <c r="AC45" s="413"/>
      <c r="AD45" s="413"/>
      <c r="AE45" s="413"/>
      <c r="AF45" s="413"/>
      <c r="AG45" s="413"/>
      <c r="AH45" s="413"/>
      <c r="AI45" s="413"/>
      <c r="AJ45" s="413"/>
      <c r="AK45" s="413"/>
      <c r="AL45" s="413"/>
      <c r="AM45" s="413"/>
      <c r="AN45" s="413"/>
      <c r="AO45" s="413"/>
      <c r="AP45" s="413"/>
      <c r="AQ45" s="413"/>
      <c r="AR45" s="413"/>
      <c r="AS45" s="413"/>
      <c r="AT45" s="413"/>
      <c r="AU45" s="413"/>
      <c r="AV45" s="413"/>
      <c r="AW45" s="413"/>
      <c r="AX45" s="413"/>
      <c r="AY45" s="413"/>
      <c r="AZ45" s="413"/>
      <c r="BA45" s="413"/>
      <c r="BB45" s="413"/>
      <c r="BC45" s="413"/>
      <c r="BD45" s="413"/>
      <c r="BE45" s="413"/>
      <c r="BF45" s="413"/>
      <c r="BG45" s="413"/>
      <c r="BH45" s="413"/>
      <c r="BI45" s="413"/>
      <c r="BJ45" s="413"/>
      <c r="BK45" s="413"/>
      <c r="BL45" s="413"/>
      <c r="BM45" s="413"/>
      <c r="BN45" s="413"/>
      <c r="BO45" s="413"/>
      <c r="BP45" s="413"/>
      <c r="BQ45" s="413"/>
      <c r="BR45" s="413"/>
      <c r="BS45" s="413"/>
      <c r="BT45" s="413"/>
      <c r="BU45" s="413"/>
      <c r="BV45" s="413"/>
      <c r="BW45" s="413"/>
      <c r="BX45" s="413"/>
    </row>
    <row r="46" spans="1:76" x14ac:dyDescent="0.25">
      <c r="A46" s="413"/>
      <c r="B46" s="413"/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  <c r="AF46" s="413"/>
      <c r="AG46" s="413"/>
      <c r="AH46" s="413"/>
      <c r="AI46" s="413"/>
      <c r="AJ46" s="413"/>
      <c r="AK46" s="413"/>
      <c r="AL46" s="413"/>
      <c r="AM46" s="413"/>
      <c r="AN46" s="413"/>
      <c r="AO46" s="413"/>
      <c r="AP46" s="413"/>
      <c r="AQ46" s="413"/>
      <c r="AR46" s="413"/>
      <c r="AS46" s="413"/>
      <c r="AT46" s="413"/>
      <c r="AU46" s="413"/>
      <c r="AV46" s="413"/>
      <c r="AW46" s="413"/>
      <c r="AX46" s="413"/>
      <c r="AY46" s="413"/>
      <c r="AZ46" s="413"/>
      <c r="BA46" s="413"/>
      <c r="BB46" s="413"/>
      <c r="BC46" s="413"/>
      <c r="BD46" s="413"/>
      <c r="BE46" s="413"/>
      <c r="BF46" s="413"/>
      <c r="BG46" s="413"/>
      <c r="BH46" s="413"/>
      <c r="BI46" s="413"/>
      <c r="BJ46" s="413"/>
      <c r="BK46" s="413"/>
      <c r="BL46" s="413"/>
      <c r="BM46" s="413"/>
      <c r="BN46" s="413"/>
      <c r="BO46" s="413"/>
      <c r="BP46" s="413"/>
      <c r="BQ46" s="413"/>
      <c r="BR46" s="413"/>
      <c r="BS46" s="413"/>
      <c r="BT46" s="413"/>
      <c r="BU46" s="413"/>
      <c r="BV46" s="413"/>
      <c r="BW46" s="413"/>
      <c r="BX46" s="413"/>
    </row>
    <row r="47" spans="1:76" x14ac:dyDescent="0.25">
      <c r="A47" s="413"/>
      <c r="B47" s="413"/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13"/>
      <c r="AF47" s="413"/>
      <c r="AG47" s="413"/>
      <c r="AH47" s="413"/>
      <c r="AI47" s="413"/>
      <c r="AJ47" s="413"/>
      <c r="AK47" s="413"/>
      <c r="AL47" s="413"/>
      <c r="AM47" s="413"/>
      <c r="AN47" s="413"/>
      <c r="AO47" s="413"/>
      <c r="AP47" s="413"/>
      <c r="AQ47" s="413"/>
      <c r="AR47" s="413"/>
      <c r="AS47" s="413"/>
      <c r="AT47" s="413"/>
      <c r="AU47" s="413"/>
      <c r="AV47" s="413"/>
      <c r="AW47" s="413"/>
      <c r="AX47" s="413"/>
      <c r="AY47" s="413"/>
      <c r="AZ47" s="413"/>
      <c r="BA47" s="413"/>
      <c r="BB47" s="413"/>
      <c r="BC47" s="413"/>
      <c r="BD47" s="413"/>
      <c r="BE47" s="413"/>
      <c r="BF47" s="413"/>
      <c r="BG47" s="413"/>
      <c r="BH47" s="413"/>
      <c r="BI47" s="413"/>
      <c r="BJ47" s="413"/>
      <c r="BK47" s="413"/>
      <c r="BL47" s="413"/>
      <c r="BM47" s="413"/>
      <c r="BN47" s="413"/>
      <c r="BO47" s="413"/>
      <c r="BP47" s="413"/>
      <c r="BQ47" s="413"/>
      <c r="BR47" s="413"/>
      <c r="BS47" s="413"/>
      <c r="BT47" s="413"/>
      <c r="BU47" s="413"/>
      <c r="BV47" s="413"/>
      <c r="BW47" s="413"/>
      <c r="BX47" s="413"/>
    </row>
    <row r="48" spans="1:76" x14ac:dyDescent="0.25">
      <c r="A48" s="413"/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3"/>
      <c r="AD48" s="413"/>
      <c r="AE48" s="413"/>
      <c r="AF48" s="413"/>
      <c r="AG48" s="413"/>
      <c r="AH48" s="413"/>
      <c r="AI48" s="413"/>
      <c r="AJ48" s="413"/>
      <c r="AK48" s="413"/>
      <c r="AL48" s="413"/>
      <c r="AM48" s="413"/>
      <c r="AN48" s="413"/>
      <c r="AO48" s="413"/>
      <c r="AP48" s="413"/>
      <c r="AQ48" s="413"/>
      <c r="AR48" s="413"/>
      <c r="AS48" s="413"/>
      <c r="AT48" s="413"/>
      <c r="AU48" s="413"/>
      <c r="AV48" s="413"/>
      <c r="AW48" s="413"/>
      <c r="AX48" s="413"/>
      <c r="AY48" s="413"/>
      <c r="AZ48" s="413"/>
      <c r="BA48" s="413"/>
      <c r="BB48" s="413"/>
      <c r="BC48" s="413"/>
      <c r="BD48" s="413"/>
      <c r="BE48" s="413"/>
      <c r="BF48" s="413"/>
      <c r="BG48" s="413"/>
      <c r="BH48" s="413"/>
      <c r="BI48" s="413"/>
      <c r="BJ48" s="413"/>
      <c r="BK48" s="413"/>
      <c r="BL48" s="413"/>
      <c r="BM48" s="413"/>
      <c r="BN48" s="413"/>
      <c r="BO48" s="413"/>
      <c r="BP48" s="413"/>
      <c r="BQ48" s="413"/>
      <c r="BR48" s="413"/>
      <c r="BS48" s="413"/>
      <c r="BT48" s="413"/>
      <c r="BU48" s="413"/>
      <c r="BV48" s="413"/>
      <c r="BW48" s="413"/>
      <c r="BX48" s="413"/>
    </row>
    <row r="49" spans="1:76" x14ac:dyDescent="0.25">
      <c r="A49" s="413"/>
      <c r="B49" s="413"/>
      <c r="C49" s="413"/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  <c r="AF49" s="413"/>
      <c r="AG49" s="413"/>
      <c r="AH49" s="413"/>
      <c r="AI49" s="413"/>
      <c r="AJ49" s="413"/>
      <c r="AK49" s="413"/>
      <c r="AL49" s="413"/>
      <c r="AM49" s="413"/>
      <c r="AN49" s="413"/>
      <c r="AO49" s="413"/>
      <c r="AP49" s="413"/>
      <c r="AQ49" s="413"/>
      <c r="AR49" s="413"/>
      <c r="AS49" s="413"/>
      <c r="AT49" s="413"/>
      <c r="AU49" s="413"/>
      <c r="AV49" s="413"/>
      <c r="AW49" s="413"/>
      <c r="AX49" s="413"/>
      <c r="AY49" s="413"/>
      <c r="AZ49" s="413"/>
      <c r="BA49" s="413"/>
      <c r="BB49" s="413"/>
      <c r="BC49" s="413"/>
      <c r="BD49" s="413"/>
      <c r="BE49" s="413"/>
      <c r="BF49" s="413"/>
      <c r="BG49" s="413"/>
      <c r="BH49" s="413"/>
      <c r="BI49" s="413"/>
      <c r="BJ49" s="413"/>
      <c r="BK49" s="413"/>
      <c r="BL49" s="413"/>
      <c r="BM49" s="413"/>
      <c r="BN49" s="413"/>
      <c r="BO49" s="413"/>
      <c r="BP49" s="413"/>
      <c r="BQ49" s="413"/>
      <c r="BR49" s="413"/>
      <c r="BS49" s="413"/>
      <c r="BT49" s="413"/>
      <c r="BU49" s="413"/>
      <c r="BV49" s="413"/>
      <c r="BW49" s="413"/>
      <c r="BX49" s="413"/>
    </row>
    <row r="50" spans="1:76" x14ac:dyDescent="0.25">
      <c r="A50" s="413"/>
      <c r="B50" s="413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  <c r="AG50" s="413"/>
      <c r="AH50" s="413"/>
      <c r="AI50" s="413"/>
      <c r="AJ50" s="413"/>
      <c r="AK50" s="413"/>
      <c r="AL50" s="413"/>
      <c r="AM50" s="413"/>
      <c r="AN50" s="413"/>
      <c r="AO50" s="413"/>
      <c r="AP50" s="413"/>
      <c r="AQ50" s="413"/>
      <c r="AR50" s="413"/>
      <c r="AS50" s="413"/>
      <c r="AT50" s="413"/>
      <c r="AU50" s="413"/>
      <c r="AV50" s="413"/>
      <c r="AW50" s="413"/>
      <c r="AX50" s="413"/>
      <c r="AY50" s="413"/>
      <c r="AZ50" s="413"/>
      <c r="BA50" s="413"/>
      <c r="BB50" s="413"/>
      <c r="BC50" s="413"/>
      <c r="BD50" s="413"/>
      <c r="BE50" s="413"/>
      <c r="BF50" s="413"/>
      <c r="BG50" s="413"/>
      <c r="BH50" s="413"/>
      <c r="BI50" s="413"/>
      <c r="BJ50" s="413"/>
      <c r="BK50" s="413"/>
      <c r="BL50" s="413"/>
      <c r="BM50" s="413"/>
      <c r="BN50" s="413"/>
      <c r="BO50" s="413"/>
      <c r="BP50" s="413"/>
      <c r="BQ50" s="413"/>
      <c r="BR50" s="413"/>
      <c r="BS50" s="413"/>
      <c r="BT50" s="413"/>
      <c r="BU50" s="413"/>
      <c r="BV50" s="413"/>
      <c r="BW50" s="413"/>
      <c r="BX50" s="413"/>
    </row>
    <row r="51" spans="1:76" x14ac:dyDescent="0.25">
      <c r="A51" s="413"/>
      <c r="B51" s="413"/>
      <c r="C51" s="413"/>
      <c r="D51" s="413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3"/>
      <c r="AD51" s="413"/>
      <c r="AE51" s="413"/>
      <c r="AF51" s="413"/>
      <c r="AG51" s="413"/>
      <c r="AH51" s="413"/>
      <c r="AI51" s="413"/>
      <c r="AJ51" s="413"/>
      <c r="AK51" s="413"/>
      <c r="AL51" s="413"/>
      <c r="AM51" s="413"/>
      <c r="AN51" s="413"/>
      <c r="AO51" s="413"/>
      <c r="AP51" s="413"/>
      <c r="AQ51" s="413"/>
      <c r="AR51" s="413"/>
      <c r="AS51" s="413"/>
      <c r="AT51" s="413"/>
      <c r="AU51" s="413"/>
      <c r="AV51" s="413"/>
      <c r="AW51" s="413"/>
      <c r="AX51" s="413"/>
      <c r="AY51" s="413"/>
      <c r="AZ51" s="413"/>
      <c r="BA51" s="413"/>
      <c r="BB51" s="413"/>
      <c r="BC51" s="413"/>
      <c r="BD51" s="413"/>
      <c r="BE51" s="413"/>
      <c r="BF51" s="413"/>
      <c r="BG51" s="413"/>
      <c r="BH51" s="413"/>
      <c r="BI51" s="413"/>
      <c r="BJ51" s="413"/>
      <c r="BK51" s="413"/>
      <c r="BL51" s="413"/>
      <c r="BM51" s="413"/>
      <c r="BN51" s="413"/>
      <c r="BO51" s="413"/>
      <c r="BP51" s="413"/>
      <c r="BQ51" s="413"/>
      <c r="BR51" s="413"/>
      <c r="BS51" s="413"/>
      <c r="BT51" s="413"/>
      <c r="BU51" s="413"/>
      <c r="BV51" s="413"/>
      <c r="BW51" s="413"/>
      <c r="BX51" s="413"/>
    </row>
    <row r="52" spans="1:76" x14ac:dyDescent="0.25">
      <c r="A52" s="413"/>
      <c r="B52" s="413"/>
      <c r="C52" s="413"/>
      <c r="D52" s="413"/>
      <c r="E52" s="413"/>
      <c r="F52" s="413"/>
      <c r="G52" s="413"/>
      <c r="H52" s="413"/>
      <c r="I52" s="413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3"/>
      <c r="AC52" s="413"/>
      <c r="AD52" s="413"/>
      <c r="AE52" s="413"/>
      <c r="AF52" s="413"/>
      <c r="AG52" s="413"/>
      <c r="AH52" s="413"/>
      <c r="AI52" s="413"/>
      <c r="AJ52" s="413"/>
      <c r="AK52" s="413"/>
      <c r="AL52" s="413"/>
      <c r="AM52" s="413"/>
      <c r="AN52" s="413"/>
      <c r="AO52" s="413"/>
      <c r="AP52" s="413"/>
      <c r="AQ52" s="413"/>
      <c r="AR52" s="413"/>
      <c r="AS52" s="413"/>
      <c r="AT52" s="413"/>
      <c r="AU52" s="413"/>
      <c r="AV52" s="413"/>
      <c r="AW52" s="413"/>
      <c r="AX52" s="413"/>
      <c r="AY52" s="413"/>
      <c r="AZ52" s="413"/>
      <c r="BA52" s="413"/>
      <c r="BB52" s="413"/>
      <c r="BC52" s="413"/>
      <c r="BD52" s="413"/>
      <c r="BE52" s="413"/>
      <c r="BF52" s="413"/>
      <c r="BG52" s="413"/>
      <c r="BH52" s="413"/>
      <c r="BI52" s="413"/>
      <c r="BJ52" s="413"/>
      <c r="BK52" s="413"/>
      <c r="BL52" s="413"/>
      <c r="BM52" s="413"/>
      <c r="BN52" s="413"/>
      <c r="BO52" s="413"/>
      <c r="BP52" s="413"/>
      <c r="BQ52" s="413"/>
      <c r="BR52" s="413"/>
      <c r="BS52" s="413"/>
      <c r="BT52" s="413"/>
      <c r="BU52" s="413"/>
      <c r="BV52" s="413"/>
      <c r="BW52" s="413"/>
      <c r="BX52" s="413"/>
    </row>
    <row r="53" spans="1:76" x14ac:dyDescent="0.25">
      <c r="A53" s="413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13"/>
      <c r="BF53" s="413"/>
      <c r="BG53" s="413"/>
      <c r="BH53" s="413"/>
      <c r="BI53" s="413"/>
      <c r="BJ53" s="413"/>
      <c r="BK53" s="413"/>
      <c r="BL53" s="413"/>
      <c r="BM53" s="413"/>
      <c r="BN53" s="413"/>
      <c r="BO53" s="413"/>
      <c r="BP53" s="413"/>
      <c r="BQ53" s="413"/>
      <c r="BR53" s="413"/>
      <c r="BS53" s="413"/>
      <c r="BT53" s="413"/>
      <c r="BU53" s="413"/>
      <c r="BV53" s="413"/>
      <c r="BW53" s="413"/>
      <c r="BX53" s="413"/>
    </row>
    <row r="54" spans="1:76" x14ac:dyDescent="0.25">
      <c r="A54" s="413"/>
      <c r="B54" s="413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3"/>
      <c r="AD54" s="413"/>
      <c r="AE54" s="413"/>
      <c r="AF54" s="413"/>
      <c r="AG54" s="413"/>
      <c r="AH54" s="413"/>
      <c r="AI54" s="413"/>
      <c r="AJ54" s="413"/>
      <c r="AK54" s="413"/>
      <c r="AL54" s="413"/>
      <c r="AM54" s="413"/>
      <c r="AN54" s="413"/>
      <c r="AO54" s="413"/>
      <c r="AP54" s="413"/>
      <c r="AQ54" s="413"/>
      <c r="AR54" s="413"/>
      <c r="AS54" s="413"/>
      <c r="AT54" s="413"/>
      <c r="AU54" s="413"/>
      <c r="AV54" s="413"/>
      <c r="AW54" s="413"/>
      <c r="AX54" s="413"/>
      <c r="AY54" s="413"/>
      <c r="AZ54" s="413"/>
      <c r="BA54" s="413"/>
      <c r="BB54" s="413"/>
      <c r="BC54" s="413"/>
      <c r="BD54" s="413"/>
      <c r="BE54" s="413"/>
      <c r="BF54" s="413"/>
      <c r="BG54" s="413"/>
      <c r="BH54" s="413"/>
      <c r="BI54" s="413"/>
      <c r="BJ54" s="413"/>
      <c r="BK54" s="413"/>
      <c r="BL54" s="413"/>
      <c r="BM54" s="413"/>
      <c r="BN54" s="413"/>
      <c r="BO54" s="413"/>
      <c r="BP54" s="413"/>
      <c r="BQ54" s="413"/>
      <c r="BR54" s="413"/>
      <c r="BS54" s="413"/>
      <c r="BT54" s="413"/>
      <c r="BU54" s="413"/>
      <c r="BV54" s="413"/>
      <c r="BW54" s="413"/>
      <c r="BX54" s="413"/>
    </row>
    <row r="55" spans="1:76" x14ac:dyDescent="0.25">
      <c r="A55" s="413"/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  <c r="T55" s="413"/>
      <c r="U55" s="413"/>
      <c r="V55" s="413"/>
      <c r="W55" s="413"/>
      <c r="X55" s="413"/>
      <c r="Y55" s="413"/>
      <c r="Z55" s="413"/>
      <c r="AA55" s="413"/>
      <c r="AB55" s="413"/>
      <c r="AC55" s="413"/>
      <c r="AD55" s="413"/>
      <c r="AE55" s="413"/>
      <c r="AF55" s="413"/>
      <c r="AG55" s="413"/>
      <c r="AH55" s="413"/>
      <c r="AI55" s="413"/>
      <c r="AJ55" s="413"/>
      <c r="AK55" s="413"/>
      <c r="AL55" s="413"/>
      <c r="AM55" s="413"/>
      <c r="AN55" s="413"/>
      <c r="AO55" s="413"/>
      <c r="AP55" s="413"/>
      <c r="AQ55" s="413"/>
      <c r="AR55" s="413"/>
      <c r="AS55" s="413"/>
      <c r="AT55" s="413"/>
      <c r="AU55" s="413"/>
      <c r="AV55" s="413"/>
      <c r="AW55" s="413"/>
      <c r="AX55" s="413"/>
      <c r="AY55" s="413"/>
      <c r="AZ55" s="413"/>
      <c r="BA55" s="413"/>
      <c r="BB55" s="413"/>
      <c r="BC55" s="413"/>
      <c r="BD55" s="413"/>
      <c r="BE55" s="413"/>
      <c r="BF55" s="413"/>
      <c r="BG55" s="413"/>
      <c r="BH55" s="413"/>
      <c r="BI55" s="413"/>
      <c r="BJ55" s="413"/>
      <c r="BK55" s="413"/>
      <c r="BL55" s="413"/>
      <c r="BM55" s="413"/>
      <c r="BN55" s="413"/>
      <c r="BO55" s="413"/>
      <c r="BP55" s="413"/>
      <c r="BQ55" s="413"/>
      <c r="BR55" s="413"/>
      <c r="BS55" s="413"/>
      <c r="BT55" s="413"/>
      <c r="BU55" s="413"/>
      <c r="BV55" s="413"/>
      <c r="BW55" s="413"/>
      <c r="BX55" s="413"/>
    </row>
    <row r="56" spans="1:76" x14ac:dyDescent="0.25">
      <c r="A56" s="413"/>
      <c r="B56" s="413"/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413"/>
      <c r="Y56" s="413"/>
      <c r="Z56" s="413"/>
      <c r="AA56" s="413"/>
      <c r="AB56" s="413"/>
      <c r="AC56" s="413"/>
      <c r="AD56" s="413"/>
      <c r="AE56" s="413"/>
      <c r="AF56" s="413"/>
      <c r="AG56" s="413"/>
      <c r="AH56" s="413"/>
      <c r="AI56" s="413"/>
      <c r="AJ56" s="413"/>
      <c r="AK56" s="413"/>
      <c r="AL56" s="413"/>
      <c r="AM56" s="413"/>
      <c r="AN56" s="413"/>
      <c r="AO56" s="413"/>
      <c r="AP56" s="413"/>
      <c r="AQ56" s="413"/>
      <c r="AR56" s="413"/>
      <c r="AS56" s="413"/>
      <c r="AT56" s="413"/>
      <c r="AU56" s="413"/>
      <c r="AV56" s="413"/>
      <c r="AW56" s="413"/>
      <c r="AX56" s="413"/>
      <c r="AY56" s="413"/>
      <c r="AZ56" s="413"/>
      <c r="BA56" s="413"/>
      <c r="BB56" s="413"/>
      <c r="BC56" s="413"/>
      <c r="BD56" s="413"/>
      <c r="BE56" s="413"/>
      <c r="BF56" s="413"/>
      <c r="BG56" s="413"/>
      <c r="BH56" s="413"/>
      <c r="BI56" s="413"/>
      <c r="BJ56" s="413"/>
      <c r="BK56" s="413"/>
      <c r="BL56" s="413"/>
      <c r="BM56" s="413"/>
      <c r="BN56" s="413"/>
      <c r="BO56" s="413"/>
      <c r="BP56" s="413"/>
      <c r="BQ56" s="413"/>
      <c r="BR56" s="413"/>
      <c r="BS56" s="413"/>
      <c r="BT56" s="413"/>
      <c r="BU56" s="413"/>
      <c r="BV56" s="413"/>
      <c r="BW56" s="413"/>
      <c r="BX56" s="413"/>
    </row>
    <row r="57" spans="1:76" x14ac:dyDescent="0.25">
      <c r="A57" s="413"/>
      <c r="B57" s="413"/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3"/>
      <c r="AC57" s="413"/>
      <c r="AD57" s="413"/>
      <c r="AE57" s="413"/>
      <c r="AF57" s="413"/>
      <c r="AG57" s="413"/>
      <c r="AH57" s="413"/>
      <c r="AI57" s="413"/>
      <c r="AJ57" s="413"/>
      <c r="AK57" s="413"/>
      <c r="AL57" s="413"/>
      <c r="AM57" s="413"/>
      <c r="AN57" s="413"/>
      <c r="AO57" s="413"/>
      <c r="AP57" s="413"/>
      <c r="AQ57" s="413"/>
      <c r="AR57" s="413"/>
      <c r="AS57" s="413"/>
      <c r="AT57" s="413"/>
      <c r="AU57" s="413"/>
      <c r="AV57" s="413"/>
      <c r="AW57" s="413"/>
      <c r="AX57" s="413"/>
      <c r="AY57" s="413"/>
      <c r="AZ57" s="413"/>
      <c r="BA57" s="413"/>
      <c r="BB57" s="413"/>
      <c r="BC57" s="413"/>
      <c r="BD57" s="413"/>
      <c r="BE57" s="413"/>
      <c r="BF57" s="413"/>
      <c r="BG57" s="413"/>
      <c r="BH57" s="413"/>
      <c r="BI57" s="413"/>
      <c r="BJ57" s="413"/>
      <c r="BK57" s="413"/>
      <c r="BL57" s="413"/>
      <c r="BM57" s="413"/>
      <c r="BN57" s="413"/>
      <c r="BO57" s="413"/>
      <c r="BP57" s="413"/>
      <c r="BQ57" s="413"/>
      <c r="BR57" s="413"/>
      <c r="BS57" s="413"/>
      <c r="BT57" s="413"/>
      <c r="BU57" s="413"/>
      <c r="BV57" s="413"/>
      <c r="BW57" s="413"/>
      <c r="BX57" s="413"/>
    </row>
    <row r="58" spans="1:76" x14ac:dyDescent="0.25">
      <c r="A58" s="413"/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413"/>
      <c r="AD58" s="413"/>
      <c r="AE58" s="413"/>
      <c r="AF58" s="413"/>
      <c r="AG58" s="413"/>
      <c r="AH58" s="413"/>
      <c r="AI58" s="413"/>
      <c r="AJ58" s="413"/>
      <c r="AK58" s="413"/>
      <c r="AL58" s="413"/>
      <c r="AM58" s="413"/>
      <c r="AN58" s="413"/>
      <c r="AO58" s="413"/>
      <c r="AP58" s="413"/>
      <c r="AQ58" s="413"/>
      <c r="AR58" s="413"/>
      <c r="AS58" s="413"/>
      <c r="AT58" s="413"/>
      <c r="AU58" s="413"/>
      <c r="AV58" s="413"/>
      <c r="AW58" s="413"/>
      <c r="AX58" s="413"/>
      <c r="AY58" s="413"/>
      <c r="AZ58" s="413"/>
      <c r="BA58" s="413"/>
      <c r="BB58" s="413"/>
      <c r="BC58" s="413"/>
      <c r="BD58" s="413"/>
      <c r="BE58" s="413"/>
      <c r="BF58" s="413"/>
      <c r="BG58" s="413"/>
      <c r="BH58" s="413"/>
      <c r="BI58" s="413"/>
      <c r="BJ58" s="413"/>
      <c r="BK58" s="413"/>
      <c r="BL58" s="413"/>
      <c r="BM58" s="413"/>
      <c r="BN58" s="413"/>
      <c r="BO58" s="413"/>
      <c r="BP58" s="413"/>
      <c r="BQ58" s="413"/>
      <c r="BR58" s="413"/>
      <c r="BS58" s="413"/>
      <c r="BT58" s="413"/>
      <c r="BU58" s="413"/>
      <c r="BV58" s="413"/>
      <c r="BW58" s="413"/>
      <c r="BX58" s="413"/>
    </row>
    <row r="59" spans="1:76" x14ac:dyDescent="0.25">
      <c r="A59" s="413"/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3"/>
      <c r="AP59" s="413"/>
      <c r="AQ59" s="413"/>
      <c r="AR59" s="413"/>
      <c r="AS59" s="413"/>
      <c r="AT59" s="413"/>
      <c r="AU59" s="413"/>
      <c r="AV59" s="413"/>
      <c r="AW59" s="413"/>
      <c r="AX59" s="413"/>
      <c r="AY59" s="413"/>
      <c r="AZ59" s="413"/>
      <c r="BA59" s="413"/>
      <c r="BB59" s="413"/>
      <c r="BC59" s="413"/>
      <c r="BD59" s="413"/>
      <c r="BE59" s="413"/>
      <c r="BF59" s="413"/>
      <c r="BG59" s="413"/>
      <c r="BH59" s="413"/>
      <c r="BI59" s="413"/>
      <c r="BJ59" s="413"/>
      <c r="BK59" s="413"/>
      <c r="BL59" s="413"/>
      <c r="BM59" s="413"/>
      <c r="BN59" s="413"/>
      <c r="BO59" s="413"/>
      <c r="BP59" s="413"/>
      <c r="BQ59" s="413"/>
      <c r="BR59" s="413"/>
      <c r="BS59" s="413"/>
      <c r="BT59" s="413"/>
      <c r="BU59" s="413"/>
      <c r="BV59" s="413"/>
      <c r="BW59" s="413"/>
      <c r="BX59" s="413"/>
    </row>
    <row r="60" spans="1:76" x14ac:dyDescent="0.25">
      <c r="A60" s="413"/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3"/>
      <c r="W60" s="413"/>
      <c r="X60" s="413"/>
      <c r="Y60" s="413"/>
      <c r="Z60" s="413"/>
      <c r="AA60" s="413"/>
      <c r="AB60" s="413"/>
      <c r="AC60" s="413"/>
      <c r="AD60" s="413"/>
      <c r="AE60" s="413"/>
      <c r="AF60" s="413"/>
      <c r="AG60" s="413"/>
      <c r="AH60" s="413"/>
      <c r="AI60" s="413"/>
      <c r="AJ60" s="413"/>
      <c r="AK60" s="413"/>
      <c r="AL60" s="413"/>
      <c r="AM60" s="413"/>
      <c r="AN60" s="413"/>
      <c r="AO60" s="413"/>
      <c r="AP60" s="413"/>
      <c r="AQ60" s="413"/>
      <c r="AR60" s="413"/>
      <c r="AS60" s="413"/>
      <c r="AT60" s="413"/>
      <c r="AU60" s="413"/>
      <c r="AV60" s="413"/>
      <c r="AW60" s="413"/>
      <c r="AX60" s="413"/>
      <c r="AY60" s="413"/>
      <c r="AZ60" s="413"/>
      <c r="BA60" s="413"/>
      <c r="BB60" s="413"/>
      <c r="BC60" s="413"/>
      <c r="BD60" s="413"/>
      <c r="BE60" s="413"/>
      <c r="BF60" s="413"/>
      <c r="BG60" s="413"/>
      <c r="BH60" s="413"/>
      <c r="BI60" s="413"/>
      <c r="BJ60" s="413"/>
      <c r="BK60" s="413"/>
      <c r="BL60" s="413"/>
      <c r="BM60" s="413"/>
      <c r="BN60" s="413"/>
      <c r="BO60" s="413"/>
      <c r="BP60" s="413"/>
      <c r="BQ60" s="413"/>
      <c r="BR60" s="413"/>
      <c r="BS60" s="413"/>
      <c r="BT60" s="413"/>
      <c r="BU60" s="413"/>
      <c r="BV60" s="413"/>
      <c r="BW60" s="413"/>
      <c r="BX60" s="413"/>
    </row>
    <row r="61" spans="1:76" x14ac:dyDescent="0.25">
      <c r="A61" s="413"/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  <c r="T61" s="413"/>
      <c r="U61" s="413"/>
      <c r="V61" s="413"/>
      <c r="W61" s="413"/>
      <c r="X61" s="413"/>
      <c r="Y61" s="413"/>
      <c r="Z61" s="413"/>
      <c r="AA61" s="413"/>
      <c r="AB61" s="413"/>
      <c r="AC61" s="413"/>
      <c r="AD61" s="413"/>
      <c r="AE61" s="413"/>
      <c r="AF61" s="413"/>
      <c r="AG61" s="413"/>
      <c r="AH61" s="413"/>
      <c r="AI61" s="413"/>
      <c r="AJ61" s="413"/>
      <c r="AK61" s="413"/>
      <c r="AL61" s="413"/>
      <c r="AM61" s="413"/>
      <c r="AN61" s="413"/>
      <c r="AO61" s="413"/>
      <c r="AP61" s="413"/>
      <c r="AQ61" s="413"/>
      <c r="AR61" s="413"/>
      <c r="AS61" s="413"/>
      <c r="AT61" s="413"/>
      <c r="AU61" s="413"/>
      <c r="AV61" s="413"/>
      <c r="AW61" s="413"/>
      <c r="AX61" s="413"/>
      <c r="AY61" s="413"/>
      <c r="AZ61" s="413"/>
      <c r="BA61" s="413"/>
      <c r="BB61" s="413"/>
      <c r="BC61" s="413"/>
      <c r="BD61" s="413"/>
      <c r="BE61" s="413"/>
      <c r="BF61" s="413"/>
      <c r="BG61" s="413"/>
      <c r="BH61" s="413"/>
      <c r="BI61" s="413"/>
      <c r="BJ61" s="413"/>
      <c r="BK61" s="413"/>
      <c r="BL61" s="413"/>
      <c r="BM61" s="413"/>
      <c r="BN61" s="413"/>
      <c r="BO61" s="413"/>
      <c r="BP61" s="413"/>
      <c r="BQ61" s="413"/>
      <c r="BR61" s="413"/>
      <c r="BS61" s="413"/>
      <c r="BT61" s="413"/>
      <c r="BU61" s="413"/>
      <c r="BV61" s="413"/>
      <c r="BW61" s="413"/>
      <c r="BX61" s="413"/>
    </row>
    <row r="62" spans="1:76" x14ac:dyDescent="0.25">
      <c r="A62" s="413"/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413"/>
      <c r="AB62" s="413"/>
      <c r="AC62" s="413"/>
      <c r="AD62" s="413"/>
      <c r="AE62" s="413"/>
      <c r="AF62" s="413"/>
      <c r="AG62" s="413"/>
      <c r="AH62" s="413"/>
      <c r="AI62" s="413"/>
      <c r="AJ62" s="413"/>
      <c r="AK62" s="413"/>
      <c r="AL62" s="413"/>
      <c r="AM62" s="413"/>
      <c r="AN62" s="413"/>
      <c r="AO62" s="413"/>
      <c r="AP62" s="413"/>
      <c r="AQ62" s="413"/>
      <c r="AR62" s="413"/>
      <c r="AS62" s="413"/>
      <c r="AT62" s="413"/>
      <c r="AU62" s="413"/>
      <c r="AV62" s="413"/>
      <c r="AW62" s="413"/>
      <c r="AX62" s="413"/>
      <c r="AY62" s="413"/>
      <c r="AZ62" s="413"/>
      <c r="BA62" s="413"/>
      <c r="BB62" s="413"/>
      <c r="BC62" s="413"/>
      <c r="BD62" s="413"/>
      <c r="BE62" s="413"/>
      <c r="BF62" s="413"/>
      <c r="BG62" s="413"/>
      <c r="BH62" s="413"/>
      <c r="BI62" s="413"/>
      <c r="BJ62" s="413"/>
      <c r="BK62" s="413"/>
      <c r="BL62" s="413"/>
      <c r="BM62" s="413"/>
      <c r="BN62" s="413"/>
      <c r="BO62" s="413"/>
      <c r="BP62" s="413"/>
      <c r="BQ62" s="413"/>
      <c r="BR62" s="413"/>
      <c r="BS62" s="413"/>
      <c r="BT62" s="413"/>
      <c r="BU62" s="413"/>
      <c r="BV62" s="413"/>
      <c r="BW62" s="413"/>
      <c r="BX62" s="413"/>
    </row>
    <row r="63" spans="1:76" x14ac:dyDescent="0.25">
      <c r="A63" s="28"/>
      <c r="B63" s="28"/>
      <c r="C63" s="28"/>
      <c r="D63" s="28"/>
      <c r="E63" s="28"/>
      <c r="F63" s="28"/>
      <c r="G63" s="30"/>
      <c r="H63" s="30"/>
      <c r="I63" s="30"/>
      <c r="J63" s="30"/>
      <c r="K63" s="30"/>
      <c r="L63" s="30"/>
      <c r="M63" s="30"/>
      <c r="N63" s="30"/>
      <c r="O63" s="30"/>
      <c r="P63" s="28"/>
      <c r="Q63" s="28"/>
      <c r="R63" s="28"/>
      <c r="S63" s="30"/>
      <c r="T63" s="30"/>
      <c r="U63" s="30"/>
      <c r="V63" s="30"/>
      <c r="W63" s="30"/>
      <c r="X63" s="30"/>
      <c r="Y63" s="30"/>
      <c r="Z63" s="30"/>
      <c r="AA63" s="30"/>
      <c r="AB63" s="28"/>
      <c r="AC63" s="28"/>
      <c r="AD63" s="28"/>
      <c r="AE63" s="30"/>
      <c r="AF63" s="30"/>
      <c r="AG63" s="30"/>
      <c r="AH63" s="30"/>
      <c r="AI63" s="30"/>
      <c r="AJ63" s="30"/>
      <c r="AK63" s="30"/>
      <c r="AL63" s="30"/>
      <c r="AM63" s="30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</row>
    <row r="64" spans="1:76" x14ac:dyDescent="0.25">
      <c r="A64" s="28"/>
      <c r="B64" s="28"/>
      <c r="C64" s="28"/>
      <c r="D64" s="28"/>
      <c r="E64" s="28"/>
      <c r="F64" s="28"/>
      <c r="G64" s="30"/>
      <c r="H64" s="30"/>
      <c r="I64" s="30"/>
      <c r="J64" s="30"/>
      <c r="K64" s="30"/>
      <c r="L64" s="30"/>
      <c r="M64" s="30"/>
      <c r="N64" s="30"/>
      <c r="O64" s="30"/>
      <c r="P64" s="28"/>
      <c r="Q64" s="28"/>
      <c r="R64" s="28"/>
      <c r="S64" s="30"/>
      <c r="T64" s="30"/>
      <c r="U64" s="30"/>
      <c r="V64" s="30"/>
      <c r="W64" s="30"/>
      <c r="X64" s="30"/>
      <c r="Y64" s="30"/>
      <c r="Z64" s="30"/>
      <c r="AA64" s="30"/>
      <c r="AB64" s="28"/>
      <c r="AC64" s="28"/>
      <c r="AD64" s="28"/>
      <c r="AE64" s="30"/>
      <c r="AF64" s="30"/>
      <c r="AG64" s="30"/>
      <c r="AH64" s="30"/>
      <c r="AI64" s="30"/>
      <c r="AJ64" s="30"/>
      <c r="AK64" s="30"/>
      <c r="AL64" s="30"/>
      <c r="AM64" s="30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</row>
    <row r="65" spans="1:51" x14ac:dyDescent="0.25">
      <c r="A65" s="28"/>
      <c r="B65" s="28"/>
      <c r="C65" s="28"/>
      <c r="D65" s="28"/>
      <c r="E65" s="28"/>
      <c r="F65" s="28"/>
      <c r="G65" s="30"/>
      <c r="H65" s="30"/>
      <c r="I65" s="30"/>
      <c r="J65" s="30"/>
      <c r="K65" s="30"/>
      <c r="L65" s="30"/>
      <c r="M65" s="30"/>
      <c r="N65" s="30"/>
      <c r="O65" s="30"/>
      <c r="P65" s="28"/>
      <c r="Q65" s="28"/>
      <c r="R65" s="28"/>
      <c r="S65" s="30"/>
      <c r="T65" s="30"/>
      <c r="U65" s="30"/>
      <c r="V65" s="30"/>
      <c r="W65" s="30"/>
      <c r="X65" s="30"/>
      <c r="Y65" s="30"/>
      <c r="Z65" s="30"/>
      <c r="AA65" s="30"/>
      <c r="AB65" s="28"/>
      <c r="AC65" s="28"/>
      <c r="AD65" s="28"/>
      <c r="AE65" s="30"/>
      <c r="AF65" s="30"/>
      <c r="AG65" s="30"/>
      <c r="AH65" s="30"/>
      <c r="AI65" s="30"/>
      <c r="AJ65" s="30"/>
      <c r="AK65" s="30"/>
      <c r="AL65" s="30"/>
      <c r="AM65" s="30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</row>
    <row r="66" spans="1:51" x14ac:dyDescent="0.25">
      <c r="A66" s="28"/>
      <c r="B66" s="28"/>
      <c r="C66" s="28"/>
      <c r="D66" s="28"/>
      <c r="E66" s="28"/>
      <c r="F66" s="28"/>
      <c r="G66" s="30"/>
      <c r="H66" s="30"/>
      <c r="I66" s="30"/>
      <c r="J66" s="30"/>
      <c r="K66" s="30"/>
      <c r="L66" s="30"/>
      <c r="M66" s="30"/>
      <c r="N66" s="30"/>
      <c r="O66" s="30"/>
      <c r="P66" s="28"/>
      <c r="Q66" s="28"/>
      <c r="R66" s="28"/>
      <c r="S66" s="30"/>
      <c r="T66" s="30"/>
      <c r="U66" s="30"/>
      <c r="V66" s="30"/>
      <c r="W66" s="30"/>
      <c r="X66" s="30"/>
      <c r="Y66" s="30"/>
      <c r="Z66" s="30"/>
      <c r="AA66" s="30"/>
      <c r="AB66" s="28"/>
      <c r="AC66" s="28"/>
      <c r="AD66" s="28"/>
      <c r="AE66" s="30"/>
      <c r="AF66" s="30"/>
      <c r="AG66" s="30"/>
      <c r="AH66" s="30"/>
      <c r="AI66" s="30"/>
      <c r="AJ66" s="30"/>
      <c r="AK66" s="30"/>
      <c r="AL66" s="30"/>
      <c r="AM66" s="30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</row>
    <row r="67" spans="1:51" x14ac:dyDescent="0.25">
      <c r="A67" s="28"/>
      <c r="B67" s="28"/>
      <c r="C67" s="28"/>
      <c r="D67" s="28"/>
      <c r="E67" s="28"/>
      <c r="F67" s="28"/>
      <c r="G67" s="30"/>
      <c r="H67" s="30"/>
      <c r="I67" s="30"/>
      <c r="J67" s="30"/>
      <c r="K67" s="30"/>
      <c r="L67" s="30"/>
      <c r="M67" s="30"/>
      <c r="N67" s="30"/>
      <c r="O67" s="30"/>
      <c r="P67" s="28"/>
      <c r="Q67" s="28"/>
      <c r="R67" s="28"/>
      <c r="S67" s="30"/>
      <c r="T67" s="30"/>
      <c r="U67" s="30"/>
      <c r="V67" s="30"/>
      <c r="W67" s="30"/>
      <c r="X67" s="30"/>
      <c r="Y67" s="30"/>
      <c r="Z67" s="30"/>
      <c r="AA67" s="30"/>
      <c r="AB67" s="28"/>
      <c r="AC67" s="28"/>
      <c r="AD67" s="28"/>
      <c r="AE67" s="30"/>
      <c r="AF67" s="30"/>
      <c r="AG67" s="30"/>
      <c r="AH67" s="30"/>
      <c r="AI67" s="30"/>
      <c r="AJ67" s="30"/>
      <c r="AK67" s="30"/>
      <c r="AL67" s="30"/>
      <c r="AM67" s="30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</row>
    <row r="68" spans="1:51" x14ac:dyDescent="0.25">
      <c r="A68" s="28"/>
      <c r="B68" s="28"/>
      <c r="C68" s="28"/>
      <c r="D68" s="28"/>
      <c r="E68" s="28"/>
      <c r="F68" s="28"/>
      <c r="G68" s="30"/>
      <c r="H68" s="30"/>
      <c r="I68" s="30"/>
      <c r="J68" s="30"/>
      <c r="K68" s="30"/>
      <c r="L68" s="30"/>
      <c r="M68" s="30"/>
      <c r="N68" s="30"/>
      <c r="O68" s="30"/>
      <c r="P68" s="28"/>
      <c r="Q68" s="28"/>
      <c r="R68" s="28"/>
      <c r="S68" s="30"/>
      <c r="T68" s="30"/>
      <c r="U68" s="30"/>
      <c r="V68" s="30"/>
      <c r="W68" s="30"/>
      <c r="X68" s="30"/>
      <c r="Y68" s="30"/>
      <c r="Z68" s="30"/>
      <c r="AA68" s="30"/>
      <c r="AB68" s="28"/>
      <c r="AC68" s="28"/>
      <c r="AD68" s="28"/>
      <c r="AE68" s="30"/>
      <c r="AF68" s="30"/>
      <c r="AG68" s="30"/>
      <c r="AH68" s="30"/>
      <c r="AI68" s="30"/>
      <c r="AJ68" s="30"/>
      <c r="AK68" s="30"/>
      <c r="AL68" s="30"/>
      <c r="AM68" s="30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</row>
    <row r="69" spans="1:51" x14ac:dyDescent="0.25">
      <c r="A69" s="28"/>
      <c r="B69" s="28"/>
      <c r="C69" s="28"/>
      <c r="D69" s="28"/>
      <c r="E69" s="28"/>
      <c r="F69" s="28"/>
      <c r="G69" s="30"/>
      <c r="H69" s="30"/>
      <c r="I69" s="30"/>
      <c r="J69" s="30"/>
      <c r="K69" s="30"/>
      <c r="L69" s="30"/>
      <c r="M69" s="30"/>
      <c r="N69" s="30"/>
      <c r="O69" s="30"/>
      <c r="P69" s="28"/>
      <c r="Q69" s="28"/>
      <c r="R69" s="28"/>
      <c r="S69" s="30"/>
      <c r="T69" s="30"/>
      <c r="U69" s="30"/>
      <c r="V69" s="30"/>
      <c r="W69" s="30"/>
      <c r="X69" s="30"/>
      <c r="Y69" s="30"/>
      <c r="Z69" s="30"/>
      <c r="AA69" s="30"/>
      <c r="AB69" s="28"/>
      <c r="AC69" s="28"/>
      <c r="AD69" s="28"/>
      <c r="AE69" s="30"/>
      <c r="AF69" s="30"/>
      <c r="AG69" s="30"/>
      <c r="AH69" s="30"/>
      <c r="AI69" s="30"/>
      <c r="AJ69" s="30"/>
      <c r="AK69" s="30"/>
      <c r="AL69" s="30"/>
      <c r="AM69" s="30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</row>
    <row r="70" spans="1:51" x14ac:dyDescent="0.25">
      <c r="A70" s="28"/>
      <c r="B70" s="28"/>
      <c r="C70" s="28"/>
      <c r="D70" s="28"/>
      <c r="E70" s="28"/>
      <c r="F70" s="28"/>
      <c r="G70" s="30"/>
      <c r="H70" s="30"/>
      <c r="I70" s="30"/>
      <c r="J70" s="30"/>
      <c r="K70" s="30"/>
      <c r="L70" s="30"/>
      <c r="M70" s="30"/>
      <c r="N70" s="30"/>
      <c r="O70" s="30"/>
      <c r="P70" s="28"/>
      <c r="Q70" s="28"/>
      <c r="R70" s="28"/>
      <c r="S70" s="30"/>
      <c r="T70" s="30"/>
      <c r="U70" s="30"/>
      <c r="V70" s="30"/>
      <c r="W70" s="30"/>
      <c r="X70" s="30"/>
      <c r="Y70" s="30"/>
      <c r="Z70" s="30"/>
      <c r="AA70" s="30"/>
      <c r="AB70" s="28"/>
      <c r="AC70" s="28"/>
      <c r="AD70" s="28"/>
      <c r="AE70" s="30"/>
      <c r="AF70" s="30"/>
      <c r="AG70" s="30"/>
      <c r="AH70" s="30"/>
      <c r="AI70" s="30"/>
      <c r="AJ70" s="30"/>
      <c r="AK70" s="30"/>
      <c r="AL70" s="30"/>
      <c r="AM70" s="30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</row>
    <row r="71" spans="1:51" x14ac:dyDescent="0.25">
      <c r="A71" s="28"/>
      <c r="B71" s="28"/>
      <c r="C71" s="28"/>
      <c r="D71" s="28"/>
      <c r="E71" s="28"/>
      <c r="F71" s="28"/>
      <c r="G71" s="30"/>
      <c r="H71" s="30"/>
      <c r="I71" s="30"/>
      <c r="J71" s="30"/>
      <c r="K71" s="30"/>
      <c r="L71" s="30"/>
      <c r="M71" s="30"/>
      <c r="N71" s="30"/>
      <c r="O71" s="30"/>
      <c r="P71" s="28"/>
      <c r="Q71" s="28"/>
      <c r="R71" s="28"/>
      <c r="S71" s="30"/>
      <c r="T71" s="30"/>
      <c r="U71" s="30"/>
      <c r="V71" s="30"/>
      <c r="W71" s="30"/>
      <c r="X71" s="30"/>
      <c r="Y71" s="30"/>
      <c r="Z71" s="30"/>
      <c r="AA71" s="30"/>
      <c r="AB71" s="28"/>
      <c r="AC71" s="28"/>
      <c r="AD71" s="28"/>
      <c r="AE71" s="30"/>
      <c r="AF71" s="30"/>
      <c r="AG71" s="30"/>
      <c r="AH71" s="30"/>
      <c r="AI71" s="30"/>
      <c r="AJ71" s="30"/>
      <c r="AK71" s="30"/>
      <c r="AL71" s="30"/>
      <c r="AM71" s="30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</row>
    <row r="72" spans="1:51" x14ac:dyDescent="0.25">
      <c r="A72" s="28"/>
      <c r="B72" s="28"/>
      <c r="C72" s="28"/>
      <c r="D72" s="28"/>
      <c r="E72" s="28"/>
      <c r="F72" s="28"/>
      <c r="G72" s="30"/>
      <c r="H72" s="30"/>
      <c r="I72" s="30"/>
      <c r="J72" s="30"/>
      <c r="K72" s="30"/>
      <c r="L72" s="30"/>
      <c r="M72" s="30"/>
      <c r="N72" s="30"/>
      <c r="O72" s="30"/>
      <c r="P72" s="28"/>
      <c r="Q72" s="28"/>
      <c r="R72" s="28"/>
      <c r="S72" s="30"/>
      <c r="T72" s="30"/>
      <c r="U72" s="30"/>
      <c r="V72" s="30"/>
      <c r="W72" s="30"/>
      <c r="X72" s="30"/>
      <c r="Y72" s="30"/>
      <c r="Z72" s="30"/>
      <c r="AA72" s="30"/>
      <c r="AB72" s="28"/>
      <c r="AC72" s="28"/>
      <c r="AD72" s="28"/>
      <c r="AE72" s="30"/>
      <c r="AF72" s="30"/>
      <c r="AG72" s="30"/>
      <c r="AH72" s="30"/>
      <c r="AI72" s="30"/>
      <c r="AJ72" s="30"/>
      <c r="AK72" s="30"/>
      <c r="AL72" s="30"/>
      <c r="AM72" s="30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</row>
    <row r="73" spans="1:51" x14ac:dyDescent="0.25">
      <c r="A73" s="28"/>
      <c r="B73" s="28"/>
      <c r="C73" s="28"/>
      <c r="D73" s="28"/>
      <c r="E73" s="28"/>
      <c r="F73" s="28"/>
      <c r="G73" s="30"/>
      <c r="H73" s="30"/>
      <c r="I73" s="30"/>
      <c r="J73" s="30"/>
      <c r="K73" s="30"/>
      <c r="L73" s="30"/>
      <c r="M73" s="30"/>
      <c r="N73" s="30"/>
      <c r="O73" s="30"/>
      <c r="P73" s="28"/>
      <c r="Q73" s="28"/>
      <c r="R73" s="28"/>
      <c r="S73" s="30"/>
      <c r="T73" s="30"/>
      <c r="U73" s="30"/>
      <c r="V73" s="30"/>
      <c r="W73" s="30"/>
      <c r="X73" s="30"/>
      <c r="Y73" s="30"/>
      <c r="Z73" s="30"/>
      <c r="AA73" s="30"/>
      <c r="AB73" s="28"/>
      <c r="AC73" s="28"/>
      <c r="AD73" s="28"/>
      <c r="AE73" s="30"/>
      <c r="AF73" s="30"/>
      <c r="AG73" s="30"/>
      <c r="AH73" s="30"/>
      <c r="AI73" s="30"/>
      <c r="AJ73" s="30"/>
      <c r="AK73" s="30"/>
      <c r="AL73" s="30"/>
      <c r="AM73" s="30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</row>
    <row r="74" spans="1:51" x14ac:dyDescent="0.25">
      <c r="A74" s="28"/>
      <c r="B74" s="28"/>
      <c r="C74" s="28"/>
      <c r="D74" s="28"/>
      <c r="E74" s="28"/>
      <c r="F74" s="28"/>
      <c r="G74" s="30"/>
      <c r="H74" s="30"/>
      <c r="I74" s="30"/>
      <c r="J74" s="30"/>
      <c r="K74" s="30"/>
      <c r="L74" s="30"/>
      <c r="M74" s="30"/>
      <c r="N74" s="30"/>
      <c r="O74" s="30"/>
      <c r="P74" s="28"/>
      <c r="Q74" s="28"/>
      <c r="R74" s="28"/>
      <c r="S74" s="30"/>
      <c r="T74" s="30"/>
      <c r="U74" s="30"/>
      <c r="V74" s="30"/>
      <c r="W74" s="30"/>
      <c r="X74" s="30"/>
      <c r="Y74" s="30"/>
      <c r="Z74" s="30"/>
      <c r="AA74" s="30"/>
      <c r="AB74" s="28"/>
      <c r="AC74" s="28"/>
      <c r="AD74" s="28"/>
      <c r="AE74" s="30"/>
      <c r="AF74" s="30"/>
      <c r="AG74" s="30"/>
      <c r="AH74" s="30"/>
      <c r="AI74" s="30"/>
      <c r="AJ74" s="30"/>
      <c r="AK74" s="30"/>
      <c r="AL74" s="30"/>
      <c r="AM74" s="30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</row>
    <row r="75" spans="1:51" x14ac:dyDescent="0.25">
      <c r="A75" s="28"/>
      <c r="B75" s="28"/>
      <c r="C75" s="28"/>
      <c r="D75" s="28"/>
      <c r="E75" s="28"/>
      <c r="F75" s="28"/>
      <c r="G75" s="30"/>
      <c r="H75" s="30"/>
      <c r="I75" s="30"/>
      <c r="J75" s="30"/>
      <c r="K75" s="30"/>
      <c r="L75" s="30"/>
      <c r="M75" s="30"/>
      <c r="N75" s="30"/>
      <c r="O75" s="30"/>
      <c r="P75" s="28"/>
      <c r="Q75" s="28"/>
      <c r="R75" s="28"/>
      <c r="S75" s="30"/>
      <c r="T75" s="30"/>
      <c r="U75" s="30"/>
      <c r="V75" s="30"/>
      <c r="W75" s="30"/>
      <c r="X75" s="30"/>
      <c r="Y75" s="30"/>
      <c r="Z75" s="30"/>
      <c r="AA75" s="30"/>
      <c r="AB75" s="28"/>
      <c r="AC75" s="28"/>
      <c r="AD75" s="28"/>
      <c r="AE75" s="30"/>
      <c r="AF75" s="30"/>
      <c r="AG75" s="30"/>
      <c r="AH75" s="30"/>
      <c r="AI75" s="30"/>
      <c r="AJ75" s="30"/>
      <c r="AK75" s="30"/>
      <c r="AL75" s="30"/>
      <c r="AM75" s="30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</row>
    <row r="76" spans="1:51" x14ac:dyDescent="0.25">
      <c r="A76" s="28"/>
      <c r="B76" s="28"/>
      <c r="C76" s="28"/>
      <c r="D76" s="28"/>
      <c r="E76" s="28"/>
      <c r="F76" s="28"/>
      <c r="G76" s="30"/>
      <c r="H76" s="30"/>
      <c r="I76" s="30"/>
      <c r="J76" s="30"/>
      <c r="K76" s="30"/>
      <c r="L76" s="30"/>
      <c r="M76" s="30"/>
      <c r="N76" s="30"/>
      <c r="O76" s="30"/>
      <c r="P76" s="28"/>
      <c r="Q76" s="28"/>
      <c r="R76" s="28"/>
      <c r="S76" s="30"/>
      <c r="T76" s="30"/>
      <c r="U76" s="30"/>
      <c r="V76" s="30"/>
      <c r="W76" s="30"/>
      <c r="X76" s="30"/>
      <c r="Y76" s="30"/>
      <c r="Z76" s="30"/>
      <c r="AA76" s="30"/>
      <c r="AB76" s="28"/>
      <c r="AC76" s="28"/>
      <c r="AD76" s="28"/>
      <c r="AE76" s="30"/>
      <c r="AF76" s="30"/>
      <c r="AG76" s="30"/>
      <c r="AH76" s="30"/>
      <c r="AI76" s="30"/>
      <c r="AJ76" s="30"/>
      <c r="AK76" s="30"/>
      <c r="AL76" s="30"/>
      <c r="AM76" s="30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</row>
    <row r="77" spans="1:51" x14ac:dyDescent="0.25">
      <c r="A77" s="28"/>
      <c r="B77" s="28"/>
      <c r="C77" s="28"/>
      <c r="D77" s="28"/>
      <c r="E77" s="28"/>
      <c r="F77" s="28"/>
      <c r="G77" s="30"/>
      <c r="H77" s="30"/>
      <c r="I77" s="30"/>
      <c r="J77" s="30"/>
      <c r="K77" s="30"/>
      <c r="L77" s="30"/>
      <c r="M77" s="30"/>
      <c r="N77" s="30"/>
      <c r="O77" s="30"/>
      <c r="P77" s="28"/>
      <c r="Q77" s="28"/>
      <c r="R77" s="28"/>
      <c r="S77" s="30"/>
      <c r="T77" s="30"/>
      <c r="U77" s="30"/>
      <c r="V77" s="30"/>
      <c r="W77" s="30"/>
      <c r="X77" s="30"/>
      <c r="Y77" s="30"/>
      <c r="Z77" s="30"/>
      <c r="AA77" s="30"/>
      <c r="AB77" s="28"/>
      <c r="AC77" s="28"/>
      <c r="AD77" s="28"/>
      <c r="AE77" s="30"/>
      <c r="AF77" s="30"/>
      <c r="AG77" s="30"/>
      <c r="AH77" s="30"/>
      <c r="AI77" s="30"/>
      <c r="AJ77" s="30"/>
      <c r="AK77" s="30"/>
      <c r="AL77" s="30"/>
      <c r="AM77" s="30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</row>
    <row r="78" spans="1:51" x14ac:dyDescent="0.25">
      <c r="A78" s="28"/>
      <c r="B78" s="28"/>
      <c r="C78" s="28"/>
      <c r="D78" s="28"/>
      <c r="E78" s="28"/>
      <c r="F78" s="28"/>
      <c r="G78" s="30"/>
      <c r="H78" s="30"/>
      <c r="I78" s="30"/>
      <c r="J78" s="30"/>
      <c r="K78" s="30"/>
      <c r="L78" s="30"/>
      <c r="M78" s="30"/>
      <c r="N78" s="30"/>
      <c r="O78" s="30"/>
      <c r="P78" s="28"/>
      <c r="Q78" s="28"/>
      <c r="R78" s="28"/>
      <c r="S78" s="30"/>
      <c r="T78" s="30"/>
      <c r="U78" s="30"/>
      <c r="V78" s="30"/>
      <c r="W78" s="30"/>
      <c r="X78" s="30"/>
      <c r="Y78" s="30"/>
      <c r="Z78" s="30"/>
      <c r="AA78" s="30"/>
      <c r="AB78" s="28"/>
      <c r="AC78" s="28"/>
      <c r="AD78" s="28"/>
      <c r="AE78" s="30"/>
      <c r="AF78" s="30"/>
      <c r="AG78" s="30"/>
      <c r="AH78" s="30"/>
      <c r="AI78" s="30"/>
      <c r="AJ78" s="30"/>
      <c r="AK78" s="30"/>
      <c r="AL78" s="30"/>
      <c r="AM78" s="30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</row>
    <row r="79" spans="1:51" x14ac:dyDescent="0.25">
      <c r="A79" s="28"/>
      <c r="B79" s="28"/>
      <c r="C79" s="28"/>
      <c r="D79" s="28"/>
      <c r="E79" s="28"/>
      <c r="F79" s="28"/>
      <c r="G79" s="30"/>
      <c r="H79" s="30"/>
      <c r="I79" s="30"/>
      <c r="J79" s="30"/>
      <c r="K79" s="30"/>
      <c r="L79" s="30"/>
      <c r="M79" s="30"/>
      <c r="N79" s="30"/>
      <c r="O79" s="30"/>
      <c r="P79" s="28"/>
      <c r="Q79" s="28"/>
      <c r="R79" s="28"/>
      <c r="S79" s="30"/>
      <c r="T79" s="30"/>
      <c r="U79" s="30"/>
      <c r="V79" s="30"/>
      <c r="W79" s="30"/>
      <c r="X79" s="30"/>
      <c r="Y79" s="30"/>
      <c r="Z79" s="30"/>
      <c r="AA79" s="30"/>
      <c r="AB79" s="28"/>
      <c r="AC79" s="28"/>
      <c r="AD79" s="28"/>
      <c r="AE79" s="30"/>
      <c r="AF79" s="30"/>
      <c r="AG79" s="30"/>
      <c r="AH79" s="30"/>
      <c r="AI79" s="30"/>
      <c r="AJ79" s="30"/>
      <c r="AK79" s="30"/>
      <c r="AL79" s="30"/>
      <c r="AM79" s="30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</row>
    <row r="80" spans="1:51" x14ac:dyDescent="0.25">
      <c r="A80" s="28"/>
      <c r="B80" s="28"/>
      <c r="C80" s="28"/>
      <c r="D80" s="28"/>
      <c r="E80" s="28"/>
      <c r="F80" s="28"/>
      <c r="G80" s="30"/>
      <c r="H80" s="30"/>
      <c r="I80" s="30"/>
      <c r="J80" s="30"/>
      <c r="K80" s="30"/>
      <c r="L80" s="30"/>
      <c r="M80" s="30"/>
      <c r="N80" s="30"/>
      <c r="O80" s="30"/>
      <c r="P80" s="28"/>
      <c r="Q80" s="28"/>
      <c r="R80" s="28"/>
      <c r="S80" s="30"/>
      <c r="T80" s="30"/>
      <c r="U80" s="30"/>
      <c r="V80" s="30"/>
      <c r="W80" s="30"/>
      <c r="X80" s="30"/>
      <c r="Y80" s="30"/>
      <c r="Z80" s="30"/>
      <c r="AA80" s="30"/>
      <c r="AB80" s="28"/>
      <c r="AC80" s="28"/>
      <c r="AD80" s="28"/>
      <c r="AE80" s="30"/>
      <c r="AF80" s="30"/>
      <c r="AG80" s="30"/>
      <c r="AH80" s="30"/>
      <c r="AI80" s="30"/>
      <c r="AJ80" s="30"/>
      <c r="AK80" s="30"/>
      <c r="AL80" s="30"/>
      <c r="AM80" s="30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</row>
    <row r="81" spans="1:51" x14ac:dyDescent="0.25">
      <c r="A81" s="28"/>
      <c r="B81" s="28"/>
      <c r="C81" s="28"/>
      <c r="D81" s="28"/>
      <c r="E81" s="28"/>
      <c r="F81" s="28"/>
      <c r="G81" s="30"/>
      <c r="H81" s="30"/>
      <c r="I81" s="30"/>
      <c r="J81" s="30"/>
      <c r="K81" s="30"/>
      <c r="L81" s="30"/>
      <c r="M81" s="30"/>
      <c r="N81" s="30"/>
      <c r="O81" s="30"/>
      <c r="P81" s="28"/>
      <c r="Q81" s="28"/>
      <c r="R81" s="28"/>
      <c r="S81" s="30"/>
      <c r="T81" s="30"/>
      <c r="U81" s="30"/>
      <c r="V81" s="30"/>
      <c r="W81" s="30"/>
      <c r="X81" s="30"/>
      <c r="Y81" s="30"/>
      <c r="Z81" s="30"/>
      <c r="AA81" s="30"/>
      <c r="AB81" s="28"/>
      <c r="AC81" s="28"/>
      <c r="AD81" s="28"/>
      <c r="AE81" s="30"/>
      <c r="AF81" s="30"/>
      <c r="AG81" s="30"/>
      <c r="AH81" s="30"/>
      <c r="AI81" s="30"/>
      <c r="AJ81" s="30"/>
      <c r="AK81" s="30"/>
      <c r="AL81" s="30"/>
      <c r="AM81" s="30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</row>
    <row r="82" spans="1:51" x14ac:dyDescent="0.25">
      <c r="A82" s="28"/>
      <c r="B82" s="28"/>
      <c r="C82" s="28"/>
      <c r="D82" s="28"/>
      <c r="E82" s="28"/>
      <c r="F82" s="28"/>
      <c r="G82" s="30"/>
      <c r="H82" s="30"/>
      <c r="I82" s="30"/>
      <c r="J82" s="30"/>
      <c r="K82" s="30"/>
      <c r="L82" s="30"/>
      <c r="M82" s="30"/>
      <c r="N82" s="30"/>
      <c r="O82" s="30"/>
      <c r="P82" s="28"/>
      <c r="Q82" s="28"/>
      <c r="R82" s="28"/>
      <c r="S82" s="30"/>
      <c r="T82" s="30"/>
      <c r="U82" s="30"/>
      <c r="V82" s="30"/>
      <c r="W82" s="30"/>
      <c r="X82" s="30"/>
      <c r="Y82" s="30"/>
      <c r="Z82" s="30"/>
      <c r="AA82" s="30"/>
      <c r="AB82" s="28"/>
      <c r="AC82" s="28"/>
      <c r="AD82" s="28"/>
      <c r="AE82" s="30"/>
      <c r="AF82" s="30"/>
      <c r="AG82" s="30"/>
      <c r="AH82" s="30"/>
      <c r="AI82" s="30"/>
      <c r="AJ82" s="30"/>
      <c r="AK82" s="30"/>
      <c r="AL82" s="30"/>
      <c r="AM82" s="30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</row>
    <row r="83" spans="1:51" x14ac:dyDescent="0.25">
      <c r="A83" s="28"/>
      <c r="B83" s="28"/>
      <c r="C83" s="28"/>
      <c r="D83" s="28"/>
      <c r="E83" s="28"/>
      <c r="F83" s="28"/>
      <c r="G83" s="30"/>
      <c r="H83" s="30"/>
      <c r="I83" s="30"/>
      <c r="J83" s="30"/>
      <c r="K83" s="30"/>
      <c r="L83" s="30"/>
      <c r="M83" s="30"/>
      <c r="N83" s="30"/>
      <c r="O83" s="30"/>
      <c r="P83" s="28"/>
      <c r="Q83" s="28"/>
      <c r="R83" s="28"/>
      <c r="S83" s="30"/>
      <c r="T83" s="30"/>
      <c r="U83" s="30"/>
      <c r="V83" s="30"/>
      <c r="W83" s="30"/>
      <c r="X83" s="30"/>
      <c r="Y83" s="30"/>
      <c r="Z83" s="30"/>
      <c r="AA83" s="30"/>
      <c r="AB83" s="28"/>
      <c r="AC83" s="28"/>
      <c r="AD83" s="28"/>
      <c r="AE83" s="30"/>
      <c r="AF83" s="30"/>
      <c r="AG83" s="30"/>
      <c r="AH83" s="30"/>
      <c r="AI83" s="30"/>
      <c r="AJ83" s="30"/>
      <c r="AK83" s="30"/>
      <c r="AL83" s="30"/>
      <c r="AM83" s="30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</row>
    <row r="84" spans="1:51" x14ac:dyDescent="0.25">
      <c r="A84" s="28"/>
      <c r="B84" s="28"/>
      <c r="C84" s="28"/>
      <c r="D84" s="28"/>
      <c r="E84" s="28"/>
      <c r="F84" s="28"/>
      <c r="G84" s="30"/>
      <c r="H84" s="30"/>
      <c r="I84" s="30"/>
      <c r="J84" s="30"/>
      <c r="K84" s="30"/>
      <c r="L84" s="30"/>
      <c r="M84" s="30"/>
      <c r="N84" s="30"/>
      <c r="O84" s="30"/>
      <c r="P84" s="28"/>
      <c r="Q84" s="28"/>
      <c r="R84" s="28"/>
      <c r="S84" s="30"/>
      <c r="T84" s="30"/>
      <c r="U84" s="30"/>
      <c r="V84" s="30"/>
      <c r="W84" s="30"/>
      <c r="X84" s="30"/>
      <c r="Y84" s="30"/>
      <c r="Z84" s="30"/>
      <c r="AA84" s="30"/>
      <c r="AB84" s="28"/>
      <c r="AC84" s="28"/>
      <c r="AD84" s="28"/>
      <c r="AE84" s="30"/>
      <c r="AF84" s="30"/>
      <c r="AG84" s="30"/>
      <c r="AH84" s="30"/>
      <c r="AI84" s="30"/>
      <c r="AJ84" s="30"/>
      <c r="AK84" s="30"/>
      <c r="AL84" s="30"/>
      <c r="AM84" s="30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</row>
    <row r="85" spans="1:51" x14ac:dyDescent="0.25">
      <c r="A85" s="28"/>
      <c r="B85" s="28"/>
      <c r="C85" s="28"/>
      <c r="D85" s="28"/>
      <c r="E85" s="28"/>
      <c r="F85" s="28"/>
      <c r="G85" s="30"/>
      <c r="H85" s="30"/>
      <c r="I85" s="30"/>
      <c r="J85" s="30"/>
      <c r="K85" s="30"/>
      <c r="L85" s="30"/>
      <c r="M85" s="30"/>
      <c r="N85" s="30"/>
      <c r="O85" s="30"/>
      <c r="P85" s="28"/>
      <c r="Q85" s="28"/>
      <c r="R85" s="28"/>
      <c r="S85" s="30"/>
      <c r="T85" s="30"/>
      <c r="U85" s="30"/>
      <c r="V85" s="30"/>
      <c r="W85" s="30"/>
      <c r="X85" s="30"/>
      <c r="Y85" s="30"/>
      <c r="Z85" s="30"/>
      <c r="AA85" s="30"/>
      <c r="AB85" s="28"/>
      <c r="AC85" s="28"/>
      <c r="AD85" s="28"/>
      <c r="AE85" s="30"/>
      <c r="AF85" s="30"/>
      <c r="AG85" s="30"/>
      <c r="AH85" s="30"/>
      <c r="AI85" s="30"/>
      <c r="AJ85" s="30"/>
      <c r="AK85" s="30"/>
      <c r="AL85" s="30"/>
      <c r="AM85" s="30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</row>
    <row r="86" spans="1:51" x14ac:dyDescent="0.25">
      <c r="A86" s="28"/>
      <c r="B86" s="28"/>
      <c r="C86" s="28"/>
      <c r="D86" s="28"/>
      <c r="E86" s="28"/>
      <c r="F86" s="28"/>
      <c r="G86" s="30"/>
      <c r="H86" s="30"/>
      <c r="I86" s="30"/>
      <c r="J86" s="30"/>
      <c r="K86" s="30"/>
      <c r="L86" s="30"/>
      <c r="M86" s="30"/>
      <c r="N86" s="30"/>
      <c r="O86" s="30"/>
      <c r="P86" s="28"/>
      <c r="Q86" s="28"/>
      <c r="R86" s="28"/>
      <c r="S86" s="30"/>
      <c r="T86" s="30"/>
      <c r="U86" s="30"/>
      <c r="V86" s="30"/>
      <c r="W86" s="30"/>
      <c r="X86" s="30"/>
      <c r="Y86" s="30"/>
      <c r="Z86" s="30"/>
      <c r="AA86" s="30"/>
      <c r="AB86" s="28"/>
      <c r="AC86" s="28"/>
      <c r="AD86" s="28"/>
      <c r="AE86" s="30"/>
      <c r="AF86" s="30"/>
      <c r="AG86" s="30"/>
      <c r="AH86" s="30"/>
      <c r="AI86" s="30"/>
      <c r="AJ86" s="30"/>
      <c r="AK86" s="30"/>
      <c r="AL86" s="30"/>
      <c r="AM86" s="30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</row>
    <row r="87" spans="1:51" x14ac:dyDescent="0.25">
      <c r="A87" s="28"/>
      <c r="B87" s="28"/>
      <c r="C87" s="28"/>
      <c r="D87" s="28"/>
      <c r="E87" s="28"/>
      <c r="F87" s="28"/>
      <c r="G87" s="30"/>
      <c r="H87" s="30"/>
      <c r="I87" s="30"/>
      <c r="J87" s="30"/>
      <c r="K87" s="30"/>
      <c r="L87" s="30"/>
      <c r="M87" s="30"/>
      <c r="N87" s="30"/>
      <c r="O87" s="30"/>
      <c r="P87" s="28"/>
      <c r="Q87" s="28"/>
      <c r="R87" s="28"/>
      <c r="S87" s="30"/>
      <c r="T87" s="30"/>
      <c r="U87" s="30"/>
      <c r="V87" s="30"/>
      <c r="W87" s="30"/>
      <c r="X87" s="30"/>
      <c r="Y87" s="30"/>
      <c r="Z87" s="30"/>
      <c r="AA87" s="30"/>
      <c r="AB87" s="28"/>
      <c r="AC87" s="28"/>
      <c r="AD87" s="28"/>
      <c r="AE87" s="30"/>
      <c r="AF87" s="30"/>
      <c r="AG87" s="30"/>
      <c r="AH87" s="30"/>
      <c r="AI87" s="30"/>
      <c r="AJ87" s="30"/>
      <c r="AK87" s="30"/>
      <c r="AL87" s="30"/>
      <c r="AM87" s="30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</row>
    <row r="88" spans="1:51" x14ac:dyDescent="0.25">
      <c r="A88" s="28"/>
      <c r="B88" s="28"/>
      <c r="C88" s="28"/>
      <c r="D88" s="28"/>
      <c r="E88" s="28"/>
      <c r="F88" s="28"/>
      <c r="G88" s="30"/>
      <c r="H88" s="30"/>
      <c r="I88" s="30"/>
      <c r="J88" s="30"/>
      <c r="K88" s="30"/>
      <c r="L88" s="30"/>
      <c r="M88" s="30"/>
      <c r="N88" s="30"/>
      <c r="O88" s="30"/>
      <c r="P88" s="28"/>
      <c r="Q88" s="28"/>
      <c r="R88" s="28"/>
      <c r="S88" s="30"/>
      <c r="T88" s="30"/>
      <c r="U88" s="30"/>
      <c r="V88" s="30"/>
      <c r="W88" s="30"/>
      <c r="X88" s="30"/>
      <c r="Y88" s="30"/>
      <c r="Z88" s="30"/>
      <c r="AA88" s="30"/>
      <c r="AB88" s="28"/>
      <c r="AC88" s="28"/>
      <c r="AD88" s="28"/>
      <c r="AE88" s="30"/>
      <c r="AF88" s="30"/>
      <c r="AG88" s="30"/>
      <c r="AH88" s="30"/>
      <c r="AI88" s="30"/>
      <c r="AJ88" s="30"/>
      <c r="AK88" s="30"/>
      <c r="AL88" s="30"/>
      <c r="AM88" s="30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</row>
    <row r="89" spans="1:51" x14ac:dyDescent="0.25">
      <c r="A89" s="28"/>
      <c r="B89" s="28"/>
      <c r="C89" s="28"/>
      <c r="D89" s="28"/>
      <c r="E89" s="28"/>
      <c r="F89" s="28"/>
      <c r="G89" s="30"/>
      <c r="H89" s="30"/>
      <c r="I89" s="30"/>
      <c r="J89" s="30"/>
      <c r="K89" s="30"/>
      <c r="L89" s="30"/>
      <c r="M89" s="30"/>
      <c r="N89" s="30"/>
      <c r="O89" s="30"/>
      <c r="P89" s="28"/>
      <c r="Q89" s="28"/>
      <c r="R89" s="28"/>
      <c r="S89" s="30"/>
      <c r="T89" s="30"/>
      <c r="U89" s="30"/>
      <c r="V89" s="30"/>
      <c r="W89" s="30"/>
      <c r="X89" s="30"/>
      <c r="Y89" s="30"/>
      <c r="Z89" s="30"/>
      <c r="AA89" s="30"/>
      <c r="AB89" s="28"/>
      <c r="AC89" s="28"/>
      <c r="AD89" s="28"/>
      <c r="AE89" s="30"/>
      <c r="AF89" s="30"/>
      <c r="AG89" s="30"/>
      <c r="AH89" s="30"/>
      <c r="AI89" s="30"/>
      <c r="AJ89" s="30"/>
      <c r="AK89" s="30"/>
      <c r="AL89" s="30"/>
      <c r="AM89" s="30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</row>
    <row r="90" spans="1:51" x14ac:dyDescent="0.25">
      <c r="A90" s="28"/>
      <c r="B90" s="28"/>
      <c r="C90" s="28"/>
      <c r="D90" s="28"/>
      <c r="E90" s="28"/>
      <c r="F90" s="28"/>
      <c r="G90" s="30"/>
      <c r="H90" s="30"/>
      <c r="I90" s="30"/>
      <c r="J90" s="30"/>
      <c r="K90" s="30"/>
      <c r="L90" s="30"/>
      <c r="M90" s="30"/>
      <c r="N90" s="30"/>
      <c r="O90" s="30"/>
      <c r="P90" s="28"/>
      <c r="Q90" s="28"/>
      <c r="R90" s="28"/>
      <c r="S90" s="30"/>
      <c r="T90" s="30"/>
      <c r="U90" s="30"/>
      <c r="V90" s="30"/>
      <c r="W90" s="30"/>
      <c r="X90" s="30"/>
      <c r="Y90" s="30"/>
      <c r="Z90" s="30"/>
      <c r="AA90" s="30"/>
      <c r="AB90" s="28"/>
      <c r="AC90" s="28"/>
      <c r="AD90" s="28"/>
      <c r="AE90" s="30"/>
      <c r="AF90" s="30"/>
      <c r="AG90" s="30"/>
      <c r="AH90" s="30"/>
      <c r="AI90" s="30"/>
      <c r="AJ90" s="30"/>
      <c r="AK90" s="30"/>
      <c r="AL90" s="30"/>
      <c r="AM90" s="30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</row>
    <row r="91" spans="1:51" x14ac:dyDescent="0.25">
      <c r="A91" s="28"/>
      <c r="B91" s="28"/>
      <c r="C91" s="28"/>
      <c r="D91" s="28"/>
      <c r="E91" s="28"/>
      <c r="F91" s="28"/>
      <c r="G91" s="30"/>
      <c r="H91" s="30"/>
      <c r="I91" s="30"/>
      <c r="J91" s="30"/>
      <c r="K91" s="30"/>
      <c r="L91" s="30"/>
      <c r="M91" s="30"/>
      <c r="N91" s="30"/>
      <c r="O91" s="30"/>
      <c r="P91" s="28"/>
      <c r="Q91" s="28"/>
      <c r="R91" s="28"/>
      <c r="S91" s="30"/>
      <c r="T91" s="30"/>
      <c r="U91" s="30"/>
      <c r="V91" s="30"/>
      <c r="W91" s="30"/>
      <c r="X91" s="30"/>
      <c r="Y91" s="30"/>
      <c r="Z91" s="30"/>
      <c r="AA91" s="30"/>
      <c r="AB91" s="28"/>
      <c r="AC91" s="28"/>
      <c r="AD91" s="28"/>
      <c r="AE91" s="30"/>
      <c r="AF91" s="30"/>
      <c r="AG91" s="30"/>
      <c r="AH91" s="30"/>
      <c r="AI91" s="30"/>
      <c r="AJ91" s="30"/>
      <c r="AK91" s="30"/>
      <c r="AL91" s="30"/>
      <c r="AM91" s="30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</row>
    <row r="92" spans="1:51" x14ac:dyDescent="0.25">
      <c r="A92" s="28"/>
      <c r="B92" s="28"/>
      <c r="C92" s="28"/>
      <c r="D92" s="28"/>
      <c r="E92" s="28"/>
      <c r="F92" s="28"/>
      <c r="G92" s="29"/>
      <c r="H92" s="30"/>
      <c r="I92" s="30"/>
      <c r="J92" s="30"/>
      <c r="K92" s="30"/>
      <c r="L92" s="30"/>
      <c r="M92" s="30"/>
      <c r="N92" s="30"/>
      <c r="O92" s="30"/>
      <c r="P92" s="28"/>
      <c r="Q92" s="28"/>
      <c r="R92" s="28"/>
      <c r="S92" s="29"/>
      <c r="T92" s="30"/>
      <c r="U92" s="30"/>
      <c r="V92" s="30"/>
      <c r="W92" s="30"/>
      <c r="X92" s="30"/>
      <c r="Y92" s="30"/>
      <c r="Z92" s="30"/>
      <c r="AA92" s="30"/>
      <c r="AB92" s="28"/>
      <c r="AC92" s="28"/>
      <c r="AD92" s="28"/>
      <c r="AE92" s="29"/>
      <c r="AF92" s="30"/>
      <c r="AG92" s="30"/>
      <c r="AH92" s="30"/>
      <c r="AI92" s="30"/>
      <c r="AJ92" s="30"/>
      <c r="AK92" s="30"/>
      <c r="AL92" s="30"/>
      <c r="AM92" s="30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</row>
    <row r="93" spans="1:51" x14ac:dyDescent="0.25">
      <c r="A93" s="28"/>
      <c r="B93" s="28"/>
      <c r="C93" s="28"/>
      <c r="D93" s="28"/>
      <c r="E93" s="28"/>
      <c r="F93" s="28"/>
      <c r="G93" s="29"/>
      <c r="H93" s="30"/>
      <c r="I93" s="30"/>
      <c r="J93" s="30"/>
      <c r="K93" s="30"/>
      <c r="L93" s="30"/>
      <c r="M93" s="30"/>
      <c r="N93" s="30"/>
      <c r="O93" s="30"/>
      <c r="P93" s="28"/>
      <c r="Q93" s="28"/>
      <c r="R93" s="28"/>
      <c r="S93" s="29"/>
      <c r="T93" s="30"/>
      <c r="U93" s="30"/>
      <c r="V93" s="30"/>
      <c r="W93" s="30"/>
      <c r="X93" s="30"/>
      <c r="Y93" s="30"/>
      <c r="Z93" s="30"/>
      <c r="AA93" s="30"/>
      <c r="AB93" s="28"/>
      <c r="AC93" s="28"/>
      <c r="AD93" s="28"/>
      <c r="AE93" s="29"/>
      <c r="AF93" s="30"/>
      <c r="AG93" s="30"/>
      <c r="AH93" s="30"/>
      <c r="AI93" s="30"/>
      <c r="AJ93" s="30"/>
      <c r="AK93" s="30"/>
      <c r="AL93" s="30"/>
      <c r="AM93" s="30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</row>
    <row r="94" spans="1:51" x14ac:dyDescent="0.25">
      <c r="A94" s="28"/>
      <c r="B94" s="28"/>
      <c r="C94" s="28"/>
      <c r="D94" s="28"/>
      <c r="E94" s="28"/>
      <c r="F94" s="28"/>
      <c r="G94" s="29"/>
      <c r="H94" s="30"/>
      <c r="I94" s="30"/>
      <c r="J94" s="30"/>
      <c r="K94" s="30"/>
      <c r="L94" s="30"/>
      <c r="M94" s="30"/>
      <c r="N94" s="30"/>
      <c r="O94" s="30"/>
      <c r="P94" s="28"/>
      <c r="Q94" s="28"/>
      <c r="R94" s="28"/>
      <c r="S94" s="29"/>
      <c r="T94" s="30"/>
      <c r="U94" s="30"/>
      <c r="V94" s="30"/>
      <c r="W94" s="30"/>
      <c r="X94" s="30"/>
      <c r="Y94" s="30"/>
      <c r="Z94" s="30"/>
      <c r="AA94" s="30"/>
      <c r="AB94" s="28"/>
      <c r="AC94" s="28"/>
      <c r="AD94" s="28"/>
      <c r="AE94" s="29"/>
      <c r="AF94" s="30"/>
      <c r="AG94" s="30"/>
      <c r="AH94" s="30"/>
      <c r="AI94" s="30"/>
      <c r="AJ94" s="30"/>
      <c r="AK94" s="30"/>
      <c r="AL94" s="30"/>
      <c r="AM94" s="30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</row>
    <row r="95" spans="1:51" x14ac:dyDescent="0.25">
      <c r="A95" s="28"/>
      <c r="B95" s="28"/>
      <c r="C95" s="28"/>
      <c r="D95" s="28"/>
      <c r="E95" s="28"/>
      <c r="F95" s="28"/>
      <c r="G95" s="29"/>
      <c r="H95" s="30"/>
      <c r="I95" s="30"/>
      <c r="J95" s="30"/>
      <c r="K95" s="30"/>
      <c r="L95" s="30"/>
      <c r="M95" s="30"/>
      <c r="N95" s="30"/>
      <c r="O95" s="30"/>
      <c r="P95" s="28"/>
      <c r="Q95" s="28"/>
      <c r="R95" s="28"/>
      <c r="S95" s="29"/>
      <c r="T95" s="30"/>
      <c r="U95" s="30"/>
      <c r="V95" s="30"/>
      <c r="W95" s="30"/>
      <c r="X95" s="30"/>
      <c r="Y95" s="30"/>
      <c r="Z95" s="30"/>
      <c r="AA95" s="30"/>
      <c r="AB95" s="28"/>
      <c r="AC95" s="28"/>
      <c r="AD95" s="28"/>
      <c r="AE95" s="29"/>
      <c r="AF95" s="30"/>
      <c r="AG95" s="30"/>
      <c r="AH95" s="30"/>
      <c r="AI95" s="30"/>
      <c r="AJ95" s="30"/>
      <c r="AK95" s="30"/>
      <c r="AL95" s="30"/>
      <c r="AM95" s="30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</row>
    <row r="96" spans="1:51" x14ac:dyDescent="0.25">
      <c r="A96" s="28"/>
      <c r="B96" s="28"/>
      <c r="C96" s="28"/>
      <c r="D96" s="28"/>
      <c r="E96" s="28"/>
      <c r="F96" s="28"/>
      <c r="G96" s="29"/>
      <c r="H96" s="30"/>
      <c r="I96" s="30"/>
      <c r="J96" s="30"/>
      <c r="K96" s="30"/>
      <c r="L96" s="30"/>
      <c r="M96" s="30"/>
      <c r="N96" s="30"/>
      <c r="O96" s="30"/>
      <c r="P96" s="28"/>
      <c r="Q96" s="28"/>
      <c r="R96" s="28"/>
      <c r="S96" s="29"/>
      <c r="T96" s="30"/>
      <c r="U96" s="30"/>
      <c r="V96" s="30"/>
      <c r="W96" s="30"/>
      <c r="X96" s="30"/>
      <c r="Y96" s="30"/>
      <c r="Z96" s="30"/>
      <c r="AA96" s="30"/>
      <c r="AB96" s="28"/>
      <c r="AC96" s="28"/>
      <c r="AD96" s="28"/>
      <c r="AE96" s="29"/>
      <c r="AF96" s="30"/>
      <c r="AG96" s="30"/>
      <c r="AH96" s="30"/>
      <c r="AI96" s="30"/>
      <c r="AJ96" s="30"/>
      <c r="AK96" s="30"/>
      <c r="AL96" s="30"/>
      <c r="AM96" s="30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</row>
    <row r="97" spans="1:51" x14ac:dyDescent="0.25">
      <c r="A97" s="28"/>
      <c r="B97" s="28"/>
      <c r="C97" s="28"/>
      <c r="D97" s="28"/>
      <c r="E97" s="28"/>
      <c r="F97" s="28"/>
      <c r="G97" s="29"/>
      <c r="H97" s="30"/>
      <c r="I97" s="30"/>
      <c r="J97" s="30"/>
      <c r="K97" s="30"/>
      <c r="L97" s="30"/>
      <c r="M97" s="30"/>
      <c r="N97" s="30"/>
      <c r="O97" s="30"/>
      <c r="P97" s="28"/>
      <c r="Q97" s="28"/>
      <c r="R97" s="28"/>
      <c r="S97" s="29"/>
      <c r="T97" s="30"/>
      <c r="U97" s="30"/>
      <c r="V97" s="30"/>
      <c r="W97" s="30"/>
      <c r="X97" s="30"/>
      <c r="Y97" s="30"/>
      <c r="Z97" s="30"/>
      <c r="AA97" s="30"/>
      <c r="AB97" s="28"/>
      <c r="AC97" s="28"/>
      <c r="AD97" s="28"/>
      <c r="AE97" s="29"/>
      <c r="AF97" s="30"/>
      <c r="AG97" s="30"/>
      <c r="AH97" s="30"/>
      <c r="AI97" s="30"/>
      <c r="AJ97" s="30"/>
      <c r="AK97" s="30"/>
      <c r="AL97" s="30"/>
      <c r="AM97" s="30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</row>
    <row r="98" spans="1:51" x14ac:dyDescent="0.25">
      <c r="A98" s="28"/>
      <c r="B98" s="28"/>
      <c r="C98" s="28"/>
      <c r="D98" s="28"/>
      <c r="E98" s="28"/>
      <c r="F98" s="28"/>
      <c r="G98" s="29"/>
      <c r="H98" s="30"/>
      <c r="I98" s="30"/>
      <c r="J98" s="30"/>
      <c r="K98" s="30"/>
      <c r="L98" s="30"/>
      <c r="M98" s="30"/>
      <c r="N98" s="30"/>
      <c r="O98" s="30"/>
      <c r="P98" s="28"/>
      <c r="Q98" s="28"/>
      <c r="R98" s="28"/>
      <c r="S98" s="29"/>
      <c r="T98" s="30"/>
      <c r="U98" s="30"/>
      <c r="V98" s="30"/>
      <c r="W98" s="30"/>
      <c r="X98" s="30"/>
      <c r="Y98" s="30"/>
      <c r="Z98" s="30"/>
      <c r="AA98" s="30"/>
      <c r="AB98" s="28"/>
      <c r="AC98" s="28"/>
      <c r="AD98" s="28"/>
      <c r="AE98" s="29"/>
      <c r="AF98" s="30"/>
      <c r="AG98" s="30"/>
      <c r="AH98" s="30"/>
      <c r="AI98" s="30"/>
      <c r="AJ98" s="30"/>
      <c r="AK98" s="30"/>
      <c r="AL98" s="30"/>
      <c r="AM98" s="30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</row>
    <row r="99" spans="1:51" x14ac:dyDescent="0.25">
      <c r="A99" s="28"/>
      <c r="B99" s="28"/>
      <c r="C99" s="28"/>
      <c r="D99" s="28"/>
      <c r="E99" s="28"/>
      <c r="F99" s="28"/>
      <c r="G99" s="29"/>
      <c r="H99" s="30"/>
      <c r="I99" s="30"/>
      <c r="J99" s="30"/>
      <c r="K99" s="30"/>
      <c r="L99" s="30"/>
      <c r="M99" s="30"/>
      <c r="N99" s="30"/>
      <c r="O99" s="30"/>
      <c r="P99" s="28"/>
      <c r="Q99" s="28"/>
      <c r="R99" s="28"/>
      <c r="S99" s="29"/>
      <c r="T99" s="30"/>
      <c r="U99" s="30"/>
      <c r="V99" s="30"/>
      <c r="W99" s="30"/>
      <c r="X99" s="30"/>
      <c r="Y99" s="30"/>
      <c r="Z99" s="30"/>
      <c r="AA99" s="30"/>
      <c r="AB99" s="28"/>
      <c r="AC99" s="28"/>
      <c r="AD99" s="28"/>
      <c r="AE99" s="29"/>
      <c r="AF99" s="30"/>
      <c r="AG99" s="30"/>
      <c r="AH99" s="30"/>
      <c r="AI99" s="30"/>
      <c r="AJ99" s="30"/>
      <c r="AK99" s="30"/>
      <c r="AL99" s="30"/>
      <c r="AM99" s="30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</row>
    <row r="100" spans="1:51" x14ac:dyDescent="0.25">
      <c r="A100" s="28"/>
      <c r="B100" s="28"/>
      <c r="C100" s="28"/>
      <c r="D100" s="28"/>
      <c r="E100" s="28"/>
      <c r="F100" s="28"/>
      <c r="G100" s="29"/>
      <c r="H100" s="30"/>
      <c r="I100" s="30"/>
      <c r="J100" s="30"/>
      <c r="K100" s="30"/>
      <c r="L100" s="30"/>
      <c r="M100" s="30"/>
      <c r="N100" s="30"/>
      <c r="O100" s="30"/>
      <c r="P100" s="28"/>
      <c r="Q100" s="28"/>
      <c r="R100" s="28"/>
      <c r="S100" s="29"/>
      <c r="T100" s="30"/>
      <c r="U100" s="30"/>
      <c r="V100" s="30"/>
      <c r="W100" s="30"/>
      <c r="X100" s="30"/>
      <c r="Y100" s="30"/>
      <c r="Z100" s="30"/>
      <c r="AA100" s="30"/>
      <c r="AB100" s="28"/>
      <c r="AC100" s="28"/>
      <c r="AD100" s="28"/>
      <c r="AE100" s="29"/>
      <c r="AF100" s="30"/>
      <c r="AG100" s="30"/>
      <c r="AH100" s="30"/>
      <c r="AI100" s="30"/>
      <c r="AJ100" s="30"/>
      <c r="AK100" s="30"/>
      <c r="AL100" s="30"/>
      <c r="AM100" s="30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</row>
    <row r="101" spans="1:51" x14ac:dyDescent="0.25">
      <c r="A101" s="28"/>
      <c r="B101" s="28"/>
      <c r="C101" s="28"/>
      <c r="D101" s="28"/>
      <c r="E101" s="28"/>
      <c r="F101" s="28"/>
      <c r="G101" s="29"/>
      <c r="H101" s="30"/>
      <c r="I101" s="30"/>
      <c r="J101" s="30"/>
      <c r="K101" s="30"/>
      <c r="L101" s="30"/>
      <c r="M101" s="30"/>
      <c r="N101" s="30"/>
      <c r="O101" s="30"/>
      <c r="P101" s="28"/>
      <c r="Q101" s="28"/>
      <c r="R101" s="28"/>
      <c r="S101" s="29"/>
      <c r="T101" s="30"/>
      <c r="U101" s="30"/>
      <c r="V101" s="30"/>
      <c r="W101" s="30"/>
      <c r="X101" s="30"/>
      <c r="Y101" s="30"/>
      <c r="Z101" s="30"/>
      <c r="AA101" s="30"/>
      <c r="AB101" s="28"/>
      <c r="AC101" s="28"/>
      <c r="AD101" s="28"/>
      <c r="AE101" s="29"/>
      <c r="AF101" s="30"/>
      <c r="AG101" s="30"/>
      <c r="AH101" s="30"/>
      <c r="AI101" s="30"/>
      <c r="AJ101" s="30"/>
      <c r="AK101" s="30"/>
      <c r="AL101" s="30"/>
      <c r="AM101" s="30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</row>
    <row r="102" spans="1:51" x14ac:dyDescent="0.25">
      <c r="A102" s="28"/>
      <c r="B102" s="28"/>
      <c r="C102" s="28"/>
      <c r="D102" s="28"/>
      <c r="E102" s="28"/>
      <c r="F102" s="28"/>
      <c r="G102" s="29"/>
      <c r="H102" s="30"/>
      <c r="I102" s="30"/>
      <c r="J102" s="30"/>
      <c r="K102" s="30"/>
      <c r="L102" s="30"/>
      <c r="M102" s="30"/>
      <c r="N102" s="30"/>
      <c r="O102" s="30"/>
      <c r="P102" s="28"/>
      <c r="Q102" s="28"/>
      <c r="R102" s="28"/>
      <c r="S102" s="29"/>
      <c r="T102" s="30"/>
      <c r="U102" s="30"/>
      <c r="V102" s="30"/>
      <c r="W102" s="30"/>
      <c r="X102" s="30"/>
      <c r="Y102" s="30"/>
      <c r="Z102" s="30"/>
      <c r="AA102" s="30"/>
      <c r="AB102" s="28"/>
      <c r="AC102" s="28"/>
      <c r="AD102" s="28"/>
      <c r="AE102" s="29"/>
      <c r="AF102" s="30"/>
      <c r="AG102" s="30"/>
      <c r="AH102" s="30"/>
      <c r="AI102" s="30"/>
      <c r="AJ102" s="30"/>
      <c r="AK102" s="30"/>
      <c r="AL102" s="30"/>
      <c r="AM102" s="30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</row>
    <row r="103" spans="1:51" x14ac:dyDescent="0.25">
      <c r="A103" s="28"/>
      <c r="B103" s="28"/>
      <c r="C103" s="28"/>
      <c r="D103" s="28"/>
      <c r="E103" s="28"/>
      <c r="F103" s="28"/>
      <c r="G103" s="29"/>
      <c r="H103" s="30"/>
      <c r="I103" s="30"/>
      <c r="J103" s="30"/>
      <c r="K103" s="30"/>
      <c r="L103" s="30"/>
      <c r="M103" s="30"/>
      <c r="N103" s="30"/>
      <c r="O103" s="30"/>
      <c r="P103" s="28"/>
      <c r="Q103" s="28"/>
      <c r="R103" s="28"/>
      <c r="S103" s="29"/>
      <c r="T103" s="30"/>
      <c r="U103" s="30"/>
      <c r="V103" s="30"/>
      <c r="W103" s="30"/>
      <c r="X103" s="30"/>
      <c r="Y103" s="30"/>
      <c r="Z103" s="30"/>
      <c r="AA103" s="30"/>
      <c r="AB103" s="28"/>
      <c r="AC103" s="28"/>
      <c r="AD103" s="28"/>
      <c r="AE103" s="29"/>
      <c r="AF103" s="30"/>
      <c r="AG103" s="30"/>
      <c r="AH103" s="30"/>
      <c r="AI103" s="30"/>
      <c r="AJ103" s="30"/>
      <c r="AK103" s="30"/>
      <c r="AL103" s="30"/>
      <c r="AM103" s="30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</row>
    <row r="104" spans="1:51" x14ac:dyDescent="0.25">
      <c r="A104" s="28"/>
      <c r="B104" s="28"/>
      <c r="C104" s="28"/>
      <c r="D104" s="28"/>
      <c r="E104" s="28"/>
      <c r="F104" s="28"/>
      <c r="G104" s="29"/>
      <c r="H104" s="30"/>
      <c r="I104" s="30"/>
      <c r="J104" s="30"/>
      <c r="K104" s="30"/>
      <c r="L104" s="30"/>
      <c r="M104" s="30"/>
      <c r="N104" s="30"/>
      <c r="O104" s="30"/>
      <c r="P104" s="28"/>
      <c r="Q104" s="28"/>
      <c r="R104" s="28"/>
      <c r="S104" s="29"/>
      <c r="T104" s="30"/>
      <c r="U104" s="30"/>
      <c r="V104" s="30"/>
      <c r="W104" s="30"/>
      <c r="X104" s="30"/>
      <c r="Y104" s="30"/>
      <c r="Z104" s="30"/>
      <c r="AA104" s="30"/>
      <c r="AB104" s="28"/>
      <c r="AC104" s="28"/>
      <c r="AD104" s="28"/>
      <c r="AE104" s="29"/>
      <c r="AF104" s="30"/>
      <c r="AG104" s="30"/>
      <c r="AH104" s="30"/>
      <c r="AI104" s="30"/>
      <c r="AJ104" s="30"/>
      <c r="AK104" s="30"/>
      <c r="AL104" s="30"/>
      <c r="AM104" s="30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</row>
    <row r="105" spans="1:51" x14ac:dyDescent="0.25">
      <c r="A105" s="28"/>
      <c r="B105" s="28"/>
      <c r="C105" s="28"/>
      <c r="D105" s="28"/>
      <c r="E105" s="28"/>
      <c r="F105" s="28"/>
      <c r="G105" s="29"/>
      <c r="H105" s="30"/>
      <c r="I105" s="30"/>
      <c r="J105" s="30"/>
      <c r="K105" s="30"/>
      <c r="L105" s="30"/>
      <c r="M105" s="30"/>
      <c r="N105" s="30"/>
      <c r="O105" s="30"/>
      <c r="P105" s="28"/>
      <c r="Q105" s="28"/>
      <c r="R105" s="28"/>
      <c r="S105" s="29"/>
      <c r="T105" s="30"/>
      <c r="U105" s="30"/>
      <c r="V105" s="30"/>
      <c r="W105" s="30"/>
      <c r="X105" s="30"/>
      <c r="Y105" s="30"/>
      <c r="Z105" s="30"/>
      <c r="AA105" s="30"/>
      <c r="AB105" s="28"/>
      <c r="AC105" s="28"/>
      <c r="AD105" s="28"/>
      <c r="AE105" s="29"/>
      <c r="AF105" s="30"/>
      <c r="AG105" s="30"/>
      <c r="AH105" s="30"/>
      <c r="AI105" s="30"/>
      <c r="AJ105" s="30"/>
      <c r="AK105" s="30"/>
      <c r="AL105" s="30"/>
      <c r="AM105" s="30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</row>
    <row r="106" spans="1:51" x14ac:dyDescent="0.25">
      <c r="A106" s="28"/>
      <c r="B106" s="28"/>
      <c r="C106" s="28"/>
      <c r="D106" s="28"/>
      <c r="E106" s="28"/>
      <c r="F106" s="28"/>
      <c r="G106" s="29"/>
      <c r="H106" s="30"/>
      <c r="I106" s="30"/>
      <c r="J106" s="30"/>
      <c r="K106" s="30"/>
      <c r="L106" s="30"/>
      <c r="M106" s="30"/>
      <c r="N106" s="30"/>
      <c r="O106" s="30"/>
      <c r="P106" s="28"/>
      <c r="Q106" s="28"/>
      <c r="R106" s="28"/>
      <c r="S106" s="29"/>
      <c r="T106" s="30"/>
      <c r="U106" s="30"/>
      <c r="V106" s="30"/>
      <c r="W106" s="30"/>
      <c r="X106" s="30"/>
      <c r="Y106" s="30"/>
      <c r="Z106" s="30"/>
      <c r="AA106" s="30"/>
      <c r="AB106" s="28"/>
      <c r="AC106" s="28"/>
      <c r="AD106" s="28"/>
      <c r="AE106" s="29"/>
      <c r="AF106" s="30"/>
      <c r="AG106" s="30"/>
      <c r="AH106" s="30"/>
      <c r="AI106" s="30"/>
      <c r="AJ106" s="30"/>
      <c r="AK106" s="30"/>
      <c r="AL106" s="30"/>
      <c r="AM106" s="30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</row>
    <row r="107" spans="1:51" x14ac:dyDescent="0.25">
      <c r="A107" s="28"/>
      <c r="B107" s="28"/>
      <c r="C107" s="28"/>
      <c r="D107" s="28"/>
      <c r="E107" s="28"/>
      <c r="F107" s="28"/>
      <c r="G107" s="29"/>
      <c r="H107" s="30"/>
      <c r="I107" s="30"/>
      <c r="J107" s="30"/>
      <c r="K107" s="30"/>
      <c r="L107" s="30"/>
      <c r="M107" s="30"/>
      <c r="N107" s="30"/>
      <c r="O107" s="30"/>
      <c r="P107" s="28"/>
      <c r="Q107" s="28"/>
      <c r="R107" s="28"/>
      <c r="S107" s="29"/>
      <c r="T107" s="30"/>
      <c r="U107" s="30"/>
      <c r="V107" s="30"/>
      <c r="W107" s="30"/>
      <c r="X107" s="30"/>
      <c r="Y107" s="30"/>
      <c r="Z107" s="30"/>
      <c r="AA107" s="30"/>
      <c r="AB107" s="28"/>
      <c r="AC107" s="28"/>
      <c r="AD107" s="28"/>
      <c r="AE107" s="29"/>
      <c r="AF107" s="30"/>
      <c r="AG107" s="30"/>
      <c r="AH107" s="30"/>
      <c r="AI107" s="30"/>
      <c r="AJ107" s="30"/>
      <c r="AK107" s="30"/>
      <c r="AL107" s="30"/>
      <c r="AM107" s="30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</row>
    <row r="108" spans="1:51" x14ac:dyDescent="0.25">
      <c r="A108" s="28"/>
      <c r="B108" s="28"/>
      <c r="C108" s="28"/>
      <c r="D108" s="28"/>
      <c r="E108" s="28"/>
      <c r="F108" s="28"/>
      <c r="G108" s="29"/>
      <c r="H108" s="30"/>
      <c r="I108" s="30"/>
      <c r="J108" s="30"/>
      <c r="K108" s="30"/>
      <c r="L108" s="30"/>
      <c r="M108" s="30"/>
      <c r="N108" s="30"/>
      <c r="O108" s="30"/>
      <c r="P108" s="28"/>
      <c r="Q108" s="28"/>
      <c r="R108" s="28"/>
      <c r="S108" s="29"/>
      <c r="T108" s="30"/>
      <c r="U108" s="30"/>
      <c r="V108" s="30"/>
      <c r="W108" s="30"/>
      <c r="X108" s="30"/>
      <c r="Y108" s="30"/>
      <c r="Z108" s="30"/>
      <c r="AA108" s="30"/>
      <c r="AB108" s="28"/>
      <c r="AC108" s="28"/>
      <c r="AD108" s="28"/>
      <c r="AE108" s="29"/>
      <c r="AF108" s="30"/>
      <c r="AG108" s="30"/>
      <c r="AH108" s="30"/>
      <c r="AI108" s="30"/>
      <c r="AJ108" s="30"/>
      <c r="AK108" s="30"/>
      <c r="AL108" s="30"/>
      <c r="AM108" s="30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</row>
    <row r="109" spans="1:51" x14ac:dyDescent="0.25">
      <c r="A109" s="28"/>
      <c r="B109" s="28"/>
      <c r="C109" s="28"/>
      <c r="D109" s="28"/>
      <c r="E109" s="28"/>
      <c r="F109" s="28"/>
      <c r="G109" s="29"/>
      <c r="H109" s="30"/>
      <c r="I109" s="30"/>
      <c r="J109" s="30"/>
      <c r="K109" s="30"/>
      <c r="L109" s="30"/>
      <c r="M109" s="30"/>
      <c r="N109" s="30"/>
      <c r="O109" s="30"/>
      <c r="P109" s="28"/>
      <c r="Q109" s="28"/>
      <c r="R109" s="28"/>
      <c r="S109" s="29"/>
      <c r="T109" s="30"/>
      <c r="U109" s="30"/>
      <c r="V109" s="30"/>
      <c r="W109" s="30"/>
      <c r="X109" s="30"/>
      <c r="Y109" s="30"/>
      <c r="Z109" s="30"/>
      <c r="AA109" s="30"/>
      <c r="AB109" s="28"/>
      <c r="AC109" s="28"/>
      <c r="AD109" s="28"/>
      <c r="AE109" s="29"/>
      <c r="AF109" s="30"/>
      <c r="AG109" s="30"/>
      <c r="AH109" s="30"/>
      <c r="AI109" s="30"/>
      <c r="AJ109" s="30"/>
      <c r="AK109" s="30"/>
      <c r="AL109" s="30"/>
      <c r="AM109" s="30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</row>
    <row r="110" spans="1:51" x14ac:dyDescent="0.25">
      <c r="A110" s="28"/>
      <c r="B110" s="28"/>
      <c r="C110" s="28"/>
      <c r="D110" s="28"/>
      <c r="E110" s="28"/>
      <c r="F110" s="28"/>
      <c r="G110" s="29"/>
      <c r="H110" s="30"/>
      <c r="I110" s="30"/>
      <c r="J110" s="30"/>
      <c r="K110" s="30"/>
      <c r="L110" s="30"/>
      <c r="M110" s="30"/>
      <c r="N110" s="30"/>
      <c r="O110" s="30"/>
      <c r="P110" s="28"/>
      <c r="Q110" s="28"/>
      <c r="R110" s="28"/>
      <c r="S110" s="29"/>
      <c r="T110" s="30"/>
      <c r="U110" s="30"/>
      <c r="V110" s="30"/>
      <c r="W110" s="30"/>
      <c r="X110" s="30"/>
      <c r="Y110" s="30"/>
      <c r="Z110" s="30"/>
      <c r="AA110" s="30"/>
      <c r="AB110" s="28"/>
      <c r="AC110" s="28"/>
      <c r="AD110" s="28"/>
      <c r="AE110" s="29"/>
      <c r="AF110" s="30"/>
      <c r="AG110" s="30"/>
      <c r="AH110" s="30"/>
      <c r="AI110" s="30"/>
      <c r="AJ110" s="30"/>
      <c r="AK110" s="30"/>
      <c r="AL110" s="30"/>
      <c r="AM110" s="30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</row>
    <row r="111" spans="1:51" x14ac:dyDescent="0.25">
      <c r="A111" s="28"/>
      <c r="B111" s="28"/>
      <c r="C111" s="28"/>
      <c r="D111" s="28"/>
      <c r="E111" s="28"/>
      <c r="F111" s="28"/>
      <c r="G111" s="29"/>
      <c r="H111" s="30"/>
      <c r="I111" s="30"/>
      <c r="J111" s="30"/>
      <c r="K111" s="30"/>
      <c r="L111" s="30"/>
      <c r="M111" s="30"/>
      <c r="N111" s="30"/>
      <c r="O111" s="30"/>
      <c r="P111" s="28"/>
      <c r="Q111" s="28"/>
      <c r="R111" s="28"/>
      <c r="S111" s="29"/>
      <c r="T111" s="30"/>
      <c r="U111" s="30"/>
      <c r="V111" s="30"/>
      <c r="W111" s="30"/>
      <c r="X111" s="30"/>
      <c r="Y111" s="30"/>
      <c r="Z111" s="30"/>
      <c r="AA111" s="30"/>
      <c r="AB111" s="28"/>
      <c r="AC111" s="28"/>
      <c r="AD111" s="28"/>
      <c r="AE111" s="29"/>
      <c r="AF111" s="30"/>
      <c r="AG111" s="30"/>
      <c r="AH111" s="30"/>
      <c r="AI111" s="30"/>
      <c r="AJ111" s="30"/>
      <c r="AK111" s="30"/>
      <c r="AL111" s="30"/>
      <c r="AM111" s="30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</row>
    <row r="112" spans="1:51" x14ac:dyDescent="0.25">
      <c r="A112" s="28"/>
      <c r="B112" s="28"/>
      <c r="C112" s="28"/>
      <c r="D112" s="28"/>
      <c r="E112" s="28"/>
      <c r="F112" s="28"/>
      <c r="G112" s="29"/>
      <c r="H112" s="30"/>
      <c r="I112" s="30"/>
      <c r="J112" s="30"/>
      <c r="K112" s="30"/>
      <c r="L112" s="30"/>
      <c r="M112" s="30"/>
      <c r="N112" s="30"/>
      <c r="O112" s="30"/>
      <c r="P112" s="28"/>
      <c r="Q112" s="28"/>
      <c r="R112" s="28"/>
      <c r="S112" s="29"/>
      <c r="T112" s="30"/>
      <c r="U112" s="30"/>
      <c r="V112" s="30"/>
      <c r="W112" s="30"/>
      <c r="X112" s="30"/>
      <c r="Y112" s="30"/>
      <c r="Z112" s="30"/>
      <c r="AA112" s="30"/>
      <c r="AB112" s="28"/>
      <c r="AC112" s="28"/>
      <c r="AD112" s="28"/>
      <c r="AE112" s="29"/>
      <c r="AF112" s="30"/>
      <c r="AG112" s="30"/>
      <c r="AH112" s="30"/>
      <c r="AI112" s="30"/>
      <c r="AJ112" s="30"/>
      <c r="AK112" s="30"/>
      <c r="AL112" s="30"/>
      <c r="AM112" s="30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</row>
  </sheetData>
  <sheetProtection algorithmName="SHA-512" hashValue="EOselResgPQgzbg1PS2K1ND5DlWNgUY5LprVwIFkIUb/+GgorHSEMk5xRlMXr1Ajn730ZSTmMUNpsPUEmYTZCw==" saltValue="ZYChxgUgSlBoYUkdlVmlYA==" spinCount="100000" sheet="1" objects="1" scenarios="1"/>
  <mergeCells count="12">
    <mergeCell ref="L15:N15"/>
    <mergeCell ref="L17:M17"/>
    <mergeCell ref="A32:BX62"/>
    <mergeCell ref="R5:AA5"/>
    <mergeCell ref="AD5:AM5"/>
    <mergeCell ref="T18:U18"/>
    <mergeCell ref="X18:Y18"/>
    <mergeCell ref="AF18:AG18"/>
    <mergeCell ref="AJ18:AK18"/>
    <mergeCell ref="H18:I18"/>
    <mergeCell ref="F5:O5"/>
    <mergeCell ref="L18:M18"/>
  </mergeCells>
  <conditionalFormatting sqref="H18">
    <cfRule type="cellIs" dxfId="94" priority="166" stopIfTrue="1" operator="equal">
      <formula>0</formula>
    </cfRule>
    <cfRule type="cellIs" dxfId="93" priority="167" stopIfTrue="1" operator="greaterThan">
      <formula>0</formula>
    </cfRule>
  </conditionalFormatting>
  <conditionalFormatting sqref="L18">
    <cfRule type="expression" dxfId="92" priority="138">
      <formula>ISNA(L18)</formula>
    </cfRule>
    <cfRule type="cellIs" dxfId="91" priority="168" stopIfTrue="1" operator="greaterThan">
      <formula>0</formula>
    </cfRule>
  </conditionalFormatting>
  <conditionalFormatting sqref="L18">
    <cfRule type="cellIs" dxfId="90" priority="165" operator="lessThanOrEqual">
      <formula>0</formula>
    </cfRule>
  </conditionalFormatting>
  <conditionalFormatting sqref="H18:I18">
    <cfRule type="expression" dxfId="89" priority="117">
      <formula>ISERROR(H18)</formula>
    </cfRule>
    <cfRule type="expression" dxfId="88" priority="140">
      <formula>ISNA(H18)</formula>
    </cfRule>
  </conditionalFormatting>
  <conditionalFormatting sqref="L18:M18">
    <cfRule type="expression" dxfId="87" priority="116">
      <formula>ISERROR(L18)</formula>
    </cfRule>
  </conditionalFormatting>
  <conditionalFormatting sqref="N14">
    <cfRule type="expression" dxfId="86" priority="63">
      <formula>AND(OR(ISNUMBER(H14),ISNUMBER(J14),ISNUMBER(L14)),OR(H14&lt;&gt;0,J14&lt;&gt;0,L14&lt;&gt;0),OR(NOT(ISNUMBER(N14)),N14=0))</formula>
    </cfRule>
  </conditionalFormatting>
  <conditionalFormatting sqref="H14">
    <cfRule type="expression" dxfId="85" priority="61">
      <formula>AND(ISNUMBER(N14),N14&lt;&gt;0)</formula>
    </cfRule>
  </conditionalFormatting>
  <conditionalFormatting sqref="J14">
    <cfRule type="expression" dxfId="84" priority="60">
      <formula>AND(ISNUMBER(N14),N14&lt;&gt;0)</formula>
    </cfRule>
  </conditionalFormatting>
  <conditionalFormatting sqref="L14">
    <cfRule type="expression" dxfId="83" priority="59">
      <formula>AND(ISNUMBER(N14),N14&lt;&gt;0)</formula>
    </cfRule>
  </conditionalFormatting>
  <conditionalFormatting sqref="H15">
    <cfRule type="expression" dxfId="82" priority="55">
      <formula>H15="Bitte geben Sie Ihre Punkte ein!"</formula>
    </cfRule>
  </conditionalFormatting>
  <conditionalFormatting sqref="T18">
    <cfRule type="cellIs" dxfId="55" priority="24" stopIfTrue="1" operator="equal">
      <formula>0</formula>
    </cfRule>
    <cfRule type="cellIs" dxfId="54" priority="25" stopIfTrue="1" operator="greaterThan">
      <formula>0</formula>
    </cfRule>
  </conditionalFormatting>
  <conditionalFormatting sqref="X18">
    <cfRule type="expression" dxfId="53" priority="21">
      <formula>ISNA(X18)</formula>
    </cfRule>
    <cfRule type="cellIs" dxfId="52" priority="26" stopIfTrue="1" operator="greaterThan">
      <formula>0</formula>
    </cfRule>
  </conditionalFormatting>
  <conditionalFormatting sqref="X18">
    <cfRule type="cellIs" dxfId="51" priority="23" operator="lessThanOrEqual">
      <formula>0</formula>
    </cfRule>
  </conditionalFormatting>
  <conditionalFormatting sqref="T18:U18">
    <cfRule type="expression" dxfId="50" priority="20">
      <formula>ISERROR(T18)</formula>
    </cfRule>
    <cfRule type="expression" dxfId="49" priority="22">
      <formula>ISNA(T18)</formula>
    </cfRule>
  </conditionalFormatting>
  <conditionalFormatting sqref="X18:Y18">
    <cfRule type="expression" dxfId="48" priority="19">
      <formula>ISERROR(X18)</formula>
    </cfRule>
  </conditionalFormatting>
  <conditionalFormatting sqref="T14">
    <cfRule type="expression" dxfId="47" priority="18">
      <formula>AND(ISNUMBER(Z14),Z14&lt;&gt;0)</formula>
    </cfRule>
  </conditionalFormatting>
  <conditionalFormatting sqref="V14">
    <cfRule type="expression" dxfId="46" priority="17">
      <formula>AND(ISNUMBER(Z14),Z14&lt;&gt;0)</formula>
    </cfRule>
  </conditionalFormatting>
  <conditionalFormatting sqref="X14">
    <cfRule type="expression" dxfId="45" priority="16">
      <formula>AND(ISNUMBER(Z14),Z14&lt;&gt;0)</formula>
    </cfRule>
  </conditionalFormatting>
  <conditionalFormatting sqref="T15">
    <cfRule type="expression" dxfId="44" priority="15">
      <formula>T15="Bitte geben Sie Ihre Punkte ein!"</formula>
    </cfRule>
  </conditionalFormatting>
  <conditionalFormatting sqref="Z14">
    <cfRule type="expression" dxfId="43" priority="14">
      <formula>AND(ISNUMBER(AB14),AB14&lt;&gt;0)</formula>
    </cfRule>
  </conditionalFormatting>
  <conditionalFormatting sqref="AF18">
    <cfRule type="cellIs" dxfId="42" priority="11" stopIfTrue="1" operator="equal">
      <formula>0</formula>
    </cfRule>
    <cfRule type="cellIs" dxfId="41" priority="12" stopIfTrue="1" operator="greaterThan">
      <formula>0</formula>
    </cfRule>
  </conditionalFormatting>
  <conditionalFormatting sqref="AJ18">
    <cfRule type="expression" dxfId="40" priority="8">
      <formula>ISNA(AJ18)</formula>
    </cfRule>
    <cfRule type="cellIs" dxfId="39" priority="13" stopIfTrue="1" operator="greaterThan">
      <formula>0</formula>
    </cfRule>
  </conditionalFormatting>
  <conditionalFormatting sqref="AJ18">
    <cfRule type="cellIs" dxfId="38" priority="10" operator="lessThanOrEqual">
      <formula>0</formula>
    </cfRule>
  </conditionalFormatting>
  <conditionalFormatting sqref="AF18:AG18">
    <cfRule type="expression" dxfId="37" priority="7">
      <formula>ISERROR(AF18)</formula>
    </cfRule>
    <cfRule type="expression" dxfId="36" priority="9">
      <formula>ISNA(AF18)</formula>
    </cfRule>
  </conditionalFormatting>
  <conditionalFormatting sqref="AJ18:AK18">
    <cfRule type="expression" dxfId="35" priority="6">
      <formula>ISERROR(AJ18)</formula>
    </cfRule>
  </conditionalFormatting>
  <conditionalFormatting sqref="AF14">
    <cfRule type="expression" dxfId="34" priority="5">
      <formula>AND(ISNUMBER(AL14),AL14&lt;&gt;0)</formula>
    </cfRule>
  </conditionalFormatting>
  <conditionalFormatting sqref="AH14">
    <cfRule type="expression" dxfId="33" priority="4">
      <formula>AND(ISNUMBER(AL14),AL14&lt;&gt;0)</formula>
    </cfRule>
  </conditionalFormatting>
  <conditionalFormatting sqref="AJ14">
    <cfRule type="expression" dxfId="32" priority="3">
      <formula>AND(ISNUMBER(AL14),AL14&lt;&gt;0)</formula>
    </cfRule>
  </conditionalFormatting>
  <conditionalFormatting sqref="AF15">
    <cfRule type="expression" dxfId="31" priority="2">
      <formula>AF15="Bitte geben Sie Ihre Punkte ein!"</formula>
    </cfRule>
  </conditionalFormatting>
  <conditionalFormatting sqref="AL14">
    <cfRule type="expression" dxfId="30" priority="1">
      <formula>AND(ISNUMBER(AN14),AN14&lt;&gt;0)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7DB6-E27D-484C-BD67-8A30D3D00D0F}">
  <sheetPr>
    <pageSetUpPr fitToPage="1"/>
  </sheetPr>
  <dimension ref="A1:AJ91"/>
  <sheetViews>
    <sheetView showGridLines="0" zoomScaleNormal="100" workbookViewId="0">
      <selection activeCell="P7" sqref="P7"/>
    </sheetView>
  </sheetViews>
  <sheetFormatPr baseColWidth="10" defaultRowHeight="14.25" x14ac:dyDescent="0.25"/>
  <cols>
    <col min="1" max="1" width="5.85546875" style="20" customWidth="1"/>
    <col min="2" max="2" width="10.28515625" style="19" customWidth="1"/>
    <col min="3" max="3" width="14.85546875" style="19" customWidth="1"/>
    <col min="4" max="4" width="10.140625" style="6" customWidth="1"/>
    <col min="5" max="5" width="4" style="6" customWidth="1"/>
    <col min="6" max="6" width="11.42578125" style="6"/>
    <col min="7" max="7" width="4" style="6" customWidth="1"/>
    <col min="8" max="8" width="11.42578125" style="6"/>
    <col min="9" max="9" width="4" style="6" customWidth="1"/>
    <col min="10" max="14" width="11.42578125" style="6"/>
    <col min="15" max="15" width="14.140625" style="19" customWidth="1"/>
    <col min="16" max="16" width="10.140625" style="6" customWidth="1"/>
    <col min="17" max="17" width="4" style="6" customWidth="1"/>
    <col min="18" max="18" width="11.42578125" style="6"/>
    <col min="19" max="19" width="4" style="6" customWidth="1"/>
    <col min="20" max="20" width="11.42578125" style="6"/>
    <col min="21" max="21" width="4" style="6" customWidth="1"/>
    <col min="22" max="26" width="11.42578125" style="6"/>
    <col min="27" max="27" width="15.42578125" style="19" customWidth="1"/>
    <col min="28" max="28" width="10.140625" style="6" customWidth="1"/>
    <col min="29" max="29" width="4" style="6" customWidth="1"/>
    <col min="30" max="30" width="11.42578125" style="6"/>
    <col min="31" max="31" width="4" style="6" customWidth="1"/>
    <col min="32" max="32" width="11.42578125" style="6"/>
    <col min="33" max="33" width="4" style="6" customWidth="1"/>
    <col min="34" max="16384" width="11.42578125" style="6"/>
  </cols>
  <sheetData>
    <row r="1" spans="1:36" ht="30.75" customHeight="1" x14ac:dyDescent="0.3">
      <c r="A1" s="1"/>
      <c r="D1" s="2"/>
      <c r="E1" s="3"/>
      <c r="F1" s="3"/>
      <c r="G1" s="4"/>
      <c r="H1" s="4"/>
      <c r="I1" s="4"/>
      <c r="J1" s="4"/>
      <c r="K1" s="4"/>
      <c r="L1" s="4"/>
      <c r="M1" s="4"/>
      <c r="N1" s="5" t="s">
        <v>0</v>
      </c>
      <c r="O1" s="2"/>
      <c r="P1" s="2"/>
      <c r="Q1" s="3"/>
      <c r="R1" s="3"/>
      <c r="S1" s="4"/>
      <c r="T1" s="4"/>
      <c r="U1" s="4"/>
      <c r="V1" s="4"/>
      <c r="W1" s="4"/>
      <c r="X1" s="4"/>
      <c r="Y1" s="4"/>
      <c r="Z1" s="4"/>
      <c r="AA1" s="2"/>
      <c r="AB1" s="2"/>
      <c r="AC1" s="3"/>
      <c r="AD1" s="3"/>
      <c r="AE1" s="4"/>
      <c r="AF1" s="4"/>
      <c r="AG1" s="4"/>
      <c r="AH1" s="4"/>
      <c r="AI1" s="4"/>
      <c r="AJ1" s="4"/>
    </row>
    <row r="2" spans="1:36" s="10" customFormat="1" ht="39" customHeight="1" thickBot="1" x14ac:dyDescent="0.4">
      <c r="A2" s="8"/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  <c r="U2" s="7"/>
      <c r="V2" s="7"/>
      <c r="W2" s="7"/>
      <c r="X2" s="7"/>
      <c r="Y2" s="7"/>
      <c r="Z2" s="7"/>
      <c r="AA2" s="9"/>
      <c r="AB2" s="9"/>
      <c r="AC2" s="9"/>
      <c r="AD2" s="9"/>
      <c r="AE2" s="7"/>
      <c r="AF2" s="7"/>
      <c r="AG2" s="7"/>
      <c r="AH2" s="7"/>
      <c r="AI2" s="7"/>
      <c r="AJ2" s="7"/>
    </row>
    <row r="3" spans="1:36" s="13" customFormat="1" ht="54.75" customHeight="1" x14ac:dyDescent="0.25">
      <c r="A3" s="12"/>
      <c r="B3" s="9"/>
      <c r="C3" s="428" t="s">
        <v>55</v>
      </c>
      <c r="D3" s="429"/>
      <c r="E3" s="429"/>
      <c r="F3" s="429"/>
      <c r="G3" s="429"/>
      <c r="H3" s="429"/>
      <c r="I3" s="429"/>
      <c r="J3" s="429"/>
      <c r="K3" s="429"/>
      <c r="L3" s="430"/>
      <c r="M3" s="11"/>
      <c r="N3" s="11"/>
      <c r="O3" s="428" t="s">
        <v>56</v>
      </c>
      <c r="P3" s="429"/>
      <c r="Q3" s="429"/>
      <c r="R3" s="429"/>
      <c r="S3" s="429"/>
      <c r="T3" s="429"/>
      <c r="U3" s="429"/>
      <c r="V3" s="429"/>
      <c r="W3" s="429"/>
      <c r="X3" s="430"/>
      <c r="Y3" s="11"/>
      <c r="Z3" s="11"/>
      <c r="AA3" s="428" t="s">
        <v>57</v>
      </c>
      <c r="AB3" s="429"/>
      <c r="AC3" s="429"/>
      <c r="AD3" s="429"/>
      <c r="AE3" s="429"/>
      <c r="AF3" s="429"/>
      <c r="AG3" s="429"/>
      <c r="AH3" s="429"/>
      <c r="AI3" s="429"/>
      <c r="AJ3" s="430"/>
    </row>
    <row r="4" spans="1:36" ht="15.75" x14ac:dyDescent="0.25">
      <c r="A4" s="14"/>
      <c r="B4" s="9"/>
      <c r="C4" s="433" t="s">
        <v>41</v>
      </c>
      <c r="D4" s="434"/>
      <c r="E4" s="434"/>
      <c r="F4" s="434"/>
      <c r="G4" s="434"/>
      <c r="H4" s="434"/>
      <c r="I4" s="434"/>
      <c r="J4" s="434"/>
      <c r="K4" s="434"/>
      <c r="L4" s="435"/>
      <c r="M4" s="4"/>
      <c r="N4" s="4"/>
      <c r="O4" s="433" t="s">
        <v>41</v>
      </c>
      <c r="P4" s="434"/>
      <c r="Q4" s="434"/>
      <c r="R4" s="434"/>
      <c r="S4" s="434"/>
      <c r="T4" s="434"/>
      <c r="U4" s="434"/>
      <c r="V4" s="434"/>
      <c r="W4" s="434"/>
      <c r="X4" s="435"/>
      <c r="Y4" s="4"/>
      <c r="Z4" s="4"/>
      <c r="AA4" s="433" t="s">
        <v>41</v>
      </c>
      <c r="AB4" s="434"/>
      <c r="AC4" s="434"/>
      <c r="AD4" s="434"/>
      <c r="AE4" s="434"/>
      <c r="AF4" s="434"/>
      <c r="AG4" s="434"/>
      <c r="AH4" s="434"/>
      <c r="AI4" s="434"/>
      <c r="AJ4" s="435"/>
    </row>
    <row r="5" spans="1:36" x14ac:dyDescent="0.25">
      <c r="A5" s="4"/>
      <c r="B5" s="16"/>
      <c r="C5" s="96"/>
      <c r="D5" s="90"/>
      <c r="E5" s="90"/>
      <c r="F5" s="90"/>
      <c r="G5" s="90"/>
      <c r="H5" s="90"/>
      <c r="I5" s="90"/>
      <c r="J5" s="90"/>
      <c r="K5" s="91"/>
      <c r="L5" s="97"/>
      <c r="M5" s="4"/>
      <c r="N5" s="4"/>
      <c r="O5" s="96"/>
      <c r="P5" s="90"/>
      <c r="Q5" s="90"/>
      <c r="R5" s="90"/>
      <c r="S5" s="90"/>
      <c r="T5" s="90"/>
      <c r="U5" s="90"/>
      <c r="V5" s="90"/>
      <c r="W5" s="91"/>
      <c r="X5" s="97"/>
      <c r="Y5" s="4"/>
      <c r="Z5" s="4"/>
      <c r="AA5" s="96"/>
      <c r="AB5" s="90"/>
      <c r="AC5" s="90"/>
      <c r="AD5" s="90"/>
      <c r="AE5" s="90"/>
      <c r="AF5" s="90"/>
      <c r="AG5" s="90"/>
      <c r="AH5" s="90"/>
      <c r="AI5" s="91"/>
      <c r="AJ5" s="97"/>
    </row>
    <row r="6" spans="1:36" x14ac:dyDescent="0.25">
      <c r="A6" s="4"/>
      <c r="B6" s="15"/>
      <c r="C6" s="98"/>
      <c r="D6" s="406" t="s">
        <v>26</v>
      </c>
      <c r="E6" s="406"/>
      <c r="F6" s="406" t="s">
        <v>27</v>
      </c>
      <c r="G6" s="92"/>
      <c r="H6" s="92"/>
      <c r="I6" s="92"/>
      <c r="J6" s="92"/>
      <c r="K6" s="88"/>
      <c r="L6" s="99"/>
      <c r="M6" s="4"/>
      <c r="N6" s="4"/>
      <c r="O6" s="98"/>
      <c r="P6" s="406" t="s">
        <v>26</v>
      </c>
      <c r="Q6" s="406"/>
      <c r="R6" s="406" t="s">
        <v>27</v>
      </c>
      <c r="S6" s="92"/>
      <c r="T6" s="92"/>
      <c r="U6" s="92"/>
      <c r="V6" s="92"/>
      <c r="W6" s="88"/>
      <c r="X6" s="99"/>
      <c r="Y6" s="4"/>
      <c r="Z6" s="4"/>
      <c r="AA6" s="98"/>
      <c r="AB6" s="406" t="s">
        <v>26</v>
      </c>
      <c r="AC6" s="406"/>
      <c r="AD6" s="406" t="s">
        <v>27</v>
      </c>
      <c r="AE6" s="92"/>
      <c r="AF6" s="92"/>
      <c r="AG6" s="92"/>
      <c r="AH6" s="92"/>
      <c r="AI6" s="88"/>
      <c r="AJ6" s="99"/>
    </row>
    <row r="7" spans="1:36" ht="15" x14ac:dyDescent="0.25">
      <c r="A7" s="4"/>
      <c r="B7" s="15" t="s">
        <v>0</v>
      </c>
      <c r="C7" s="100" t="s">
        <v>36</v>
      </c>
      <c r="D7" s="407">
        <f>D32</f>
        <v>95</v>
      </c>
      <c r="E7" s="408"/>
      <c r="F7" s="407">
        <f>F32</f>
        <v>115</v>
      </c>
      <c r="G7" s="92"/>
      <c r="H7" s="92"/>
      <c r="I7" s="92"/>
      <c r="J7" s="92"/>
      <c r="K7" s="88"/>
      <c r="L7" s="99"/>
      <c r="M7" s="4"/>
      <c r="N7" s="4"/>
      <c r="O7" s="100" t="s">
        <v>36</v>
      </c>
      <c r="P7" s="407">
        <f>P32</f>
        <v>219</v>
      </c>
      <c r="Q7" s="408"/>
      <c r="R7" s="407">
        <f>R32</f>
        <v>235</v>
      </c>
      <c r="S7" s="92"/>
      <c r="T7" s="92"/>
      <c r="U7" s="92"/>
      <c r="V7" s="92"/>
      <c r="W7" s="88"/>
      <c r="X7" s="99"/>
      <c r="Y7" s="4"/>
      <c r="Z7" s="4"/>
      <c r="AA7" s="100" t="s">
        <v>36</v>
      </c>
      <c r="AB7" s="407">
        <f>AB32</f>
        <v>42</v>
      </c>
      <c r="AC7" s="408"/>
      <c r="AD7" s="407">
        <f>AD32</f>
        <v>45</v>
      </c>
      <c r="AE7" s="92"/>
      <c r="AF7" s="92"/>
      <c r="AG7" s="92"/>
      <c r="AH7" s="92"/>
      <c r="AI7" s="88"/>
      <c r="AJ7" s="99"/>
    </row>
    <row r="8" spans="1:36" x14ac:dyDescent="0.25">
      <c r="A8" s="4"/>
      <c r="B8" s="15"/>
      <c r="C8" s="100"/>
      <c r="D8" s="408"/>
      <c r="E8" s="408"/>
      <c r="F8" s="408"/>
      <c r="G8" s="92"/>
      <c r="H8" s="92"/>
      <c r="I8" s="92"/>
      <c r="J8" s="92"/>
      <c r="K8" s="88"/>
      <c r="L8" s="99"/>
      <c r="M8" s="4"/>
      <c r="N8" s="4"/>
      <c r="O8" s="100"/>
      <c r="P8" s="408"/>
      <c r="Q8" s="408"/>
      <c r="R8" s="408"/>
      <c r="S8" s="92"/>
      <c r="T8" s="92"/>
      <c r="U8" s="92"/>
      <c r="V8" s="92"/>
      <c r="W8" s="88"/>
      <c r="X8" s="99"/>
      <c r="Y8" s="4"/>
      <c r="Z8" s="4"/>
      <c r="AA8" s="100"/>
      <c r="AB8" s="408"/>
      <c r="AC8" s="408"/>
      <c r="AD8" s="408"/>
      <c r="AE8" s="92"/>
      <c r="AF8" s="92"/>
      <c r="AG8" s="92"/>
      <c r="AH8" s="92"/>
      <c r="AI8" s="88"/>
      <c r="AJ8" s="99"/>
    </row>
    <row r="9" spans="1:36" x14ac:dyDescent="0.25">
      <c r="A9" s="17"/>
      <c r="B9" s="17"/>
      <c r="C9" s="101"/>
      <c r="D9" s="409"/>
      <c r="E9" s="409"/>
      <c r="F9" s="409"/>
      <c r="G9" s="88"/>
      <c r="H9" s="88"/>
      <c r="I9" s="88"/>
      <c r="J9" s="88"/>
      <c r="K9" s="88"/>
      <c r="L9" s="99"/>
      <c r="M9" s="4"/>
      <c r="N9" s="4"/>
      <c r="O9" s="101"/>
      <c r="P9" s="409"/>
      <c r="Q9" s="409"/>
      <c r="R9" s="409"/>
      <c r="S9" s="88"/>
      <c r="T9" s="88"/>
      <c r="U9" s="88"/>
      <c r="V9" s="88"/>
      <c r="W9" s="88"/>
      <c r="X9" s="99"/>
      <c r="Y9" s="4"/>
      <c r="Z9" s="4"/>
      <c r="AA9" s="101"/>
      <c r="AB9" s="409"/>
      <c r="AC9" s="409"/>
      <c r="AD9" s="409"/>
      <c r="AE9" s="88"/>
      <c r="AF9" s="88"/>
      <c r="AG9" s="88"/>
      <c r="AH9" s="88"/>
      <c r="AI9" s="88"/>
      <c r="AJ9" s="99"/>
    </row>
    <row r="10" spans="1:36" ht="15" x14ac:dyDescent="0.25">
      <c r="A10" s="4"/>
      <c r="B10" s="15"/>
      <c r="C10" s="101" t="s">
        <v>38</v>
      </c>
      <c r="D10" s="410">
        <f>D34</f>
        <v>1.24</v>
      </c>
      <c r="E10" s="409"/>
      <c r="F10" s="409"/>
      <c r="G10" s="88"/>
      <c r="H10" s="88"/>
      <c r="I10" s="88"/>
      <c r="J10" s="88"/>
      <c r="K10" s="88"/>
      <c r="L10" s="99"/>
      <c r="M10" s="4"/>
      <c r="N10" s="4"/>
      <c r="O10" s="101" t="s">
        <v>38</v>
      </c>
      <c r="P10" s="410">
        <f>D34</f>
        <v>1.24</v>
      </c>
      <c r="Q10" s="409"/>
      <c r="R10" s="409"/>
      <c r="S10" s="88"/>
      <c r="T10" s="88"/>
      <c r="U10" s="88"/>
      <c r="V10" s="88"/>
      <c r="W10" s="88"/>
      <c r="X10" s="99"/>
      <c r="Y10" s="4"/>
      <c r="Z10" s="4"/>
      <c r="AA10" s="101" t="s">
        <v>38</v>
      </c>
      <c r="AB10" s="410">
        <f>D34</f>
        <v>1.24</v>
      </c>
      <c r="AC10" s="409"/>
      <c r="AD10" s="409"/>
      <c r="AE10" s="88"/>
      <c r="AF10" s="88"/>
      <c r="AG10" s="88"/>
      <c r="AH10" s="88"/>
      <c r="AI10" s="88"/>
      <c r="AJ10" s="99"/>
    </row>
    <row r="11" spans="1:36" x14ac:dyDescent="0.25">
      <c r="A11" s="4"/>
      <c r="B11" s="4"/>
      <c r="C11" s="102"/>
      <c r="D11" s="92"/>
      <c r="E11" s="88"/>
      <c r="F11" s="88"/>
      <c r="G11" s="88"/>
      <c r="H11" s="88"/>
      <c r="I11" s="88"/>
      <c r="J11" s="88"/>
      <c r="K11" s="88"/>
      <c r="L11" s="99"/>
      <c r="M11" s="4"/>
      <c r="N11" s="4"/>
      <c r="O11" s="102"/>
      <c r="P11" s="92"/>
      <c r="Q11" s="88"/>
      <c r="R11" s="88"/>
      <c r="S11" s="88"/>
      <c r="T11" s="88"/>
      <c r="U11" s="88"/>
      <c r="V11" s="88"/>
      <c r="W11" s="88"/>
      <c r="X11" s="99"/>
      <c r="Y11" s="4"/>
      <c r="Z11" s="4"/>
      <c r="AA11" s="102"/>
      <c r="AB11" s="92"/>
      <c r="AC11" s="88"/>
      <c r="AD11" s="88"/>
      <c r="AE11" s="88"/>
      <c r="AF11" s="88"/>
      <c r="AG11" s="88"/>
      <c r="AH11" s="88"/>
      <c r="AI11" s="88"/>
      <c r="AJ11" s="99"/>
    </row>
    <row r="12" spans="1:36" ht="15" x14ac:dyDescent="0.25">
      <c r="A12" s="4"/>
      <c r="B12" s="4"/>
      <c r="C12" s="101" t="s">
        <v>39</v>
      </c>
      <c r="D12" s="93">
        <f>'HVM-RECHNER'!H8</f>
        <v>1</v>
      </c>
      <c r="E12" s="88"/>
      <c r="F12" s="88"/>
      <c r="G12" s="88"/>
      <c r="H12" s="88"/>
      <c r="I12" s="88"/>
      <c r="J12" s="88"/>
      <c r="K12" s="88"/>
      <c r="L12" s="99"/>
      <c r="M12" s="4"/>
      <c r="N12" s="4"/>
      <c r="O12" s="101" t="s">
        <v>39</v>
      </c>
      <c r="P12" s="93" t="e">
        <f>'HVM-RECHNER'!#REF!</f>
        <v>#REF!</v>
      </c>
      <c r="Q12" s="88"/>
      <c r="R12" s="88"/>
      <c r="S12" s="88"/>
      <c r="T12" s="88"/>
      <c r="U12" s="88"/>
      <c r="V12" s="88"/>
      <c r="W12" s="88"/>
      <c r="X12" s="99"/>
      <c r="Y12" s="4"/>
      <c r="Z12" s="4"/>
      <c r="AA12" s="101" t="s">
        <v>39</v>
      </c>
      <c r="AB12" s="93" t="e">
        <f>'HVM-RECHNER'!#REF!</f>
        <v>#REF!</v>
      </c>
      <c r="AC12" s="88"/>
      <c r="AD12" s="88"/>
      <c r="AE12" s="88"/>
      <c r="AF12" s="88"/>
      <c r="AG12" s="88"/>
      <c r="AH12" s="88"/>
      <c r="AI12" s="88"/>
      <c r="AJ12" s="99"/>
    </row>
    <row r="13" spans="1:36" x14ac:dyDescent="0.25">
      <c r="A13" s="4"/>
      <c r="B13" s="4"/>
      <c r="C13" s="101"/>
      <c r="D13" s="88"/>
      <c r="E13" s="88"/>
      <c r="F13" s="88"/>
      <c r="G13" s="88"/>
      <c r="H13" s="88"/>
      <c r="I13" s="88"/>
      <c r="J13" s="88"/>
      <c r="K13" s="88"/>
      <c r="L13" s="99"/>
      <c r="M13" s="4"/>
      <c r="N13" s="4"/>
      <c r="O13" s="101"/>
      <c r="P13" s="88"/>
      <c r="Q13" s="88"/>
      <c r="R13" s="88"/>
      <c r="S13" s="88"/>
      <c r="T13" s="88"/>
      <c r="U13" s="88"/>
      <c r="V13" s="88"/>
      <c r="W13" s="88"/>
      <c r="X13" s="99"/>
      <c r="Y13" s="4"/>
      <c r="Z13" s="4"/>
      <c r="AA13" s="101"/>
      <c r="AB13" s="88"/>
      <c r="AC13" s="88"/>
      <c r="AD13" s="88"/>
      <c r="AE13" s="88"/>
      <c r="AF13" s="88"/>
      <c r="AG13" s="88"/>
      <c r="AH13" s="88"/>
      <c r="AI13" s="88"/>
      <c r="AJ13" s="99"/>
    </row>
    <row r="14" spans="1:36" x14ac:dyDescent="0.25">
      <c r="A14" s="4"/>
      <c r="B14" s="4"/>
      <c r="C14" s="100"/>
      <c r="D14" s="89" t="s">
        <v>26</v>
      </c>
      <c r="E14" s="94"/>
      <c r="F14" s="89" t="s">
        <v>27</v>
      </c>
      <c r="G14" s="88"/>
      <c r="H14" s="88"/>
      <c r="I14" s="88"/>
      <c r="J14" s="88"/>
      <c r="K14" s="88"/>
      <c r="L14" s="99"/>
      <c r="M14" s="4"/>
      <c r="N14" s="4"/>
      <c r="O14" s="100"/>
      <c r="P14" s="89" t="s">
        <v>26</v>
      </c>
      <c r="Q14" s="94"/>
      <c r="R14" s="89" t="s">
        <v>27</v>
      </c>
      <c r="S14" s="88"/>
      <c r="T14" s="88"/>
      <c r="U14" s="88"/>
      <c r="V14" s="88"/>
      <c r="W14" s="88"/>
      <c r="X14" s="99"/>
      <c r="Y14" s="4"/>
      <c r="Z14" s="4"/>
      <c r="AA14" s="100"/>
      <c r="AB14" s="89" t="s">
        <v>26</v>
      </c>
      <c r="AC14" s="94"/>
      <c r="AD14" s="89" t="s">
        <v>27</v>
      </c>
      <c r="AE14" s="88"/>
      <c r="AF14" s="88"/>
      <c r="AG14" s="88"/>
      <c r="AH14" s="88"/>
      <c r="AI14" s="88"/>
      <c r="AJ14" s="99"/>
    </row>
    <row r="15" spans="1:36" ht="15" x14ac:dyDescent="0.25">
      <c r="A15" s="4"/>
      <c r="B15" s="4"/>
      <c r="C15" s="100" t="s">
        <v>25</v>
      </c>
      <c r="D15" s="93">
        <f>'HVM-RECHNER'!H11</f>
        <v>0</v>
      </c>
      <c r="E15" s="88"/>
      <c r="F15" s="93">
        <f>'HVM-RECHNER'!J11</f>
        <v>0</v>
      </c>
      <c r="G15" s="88"/>
      <c r="H15" s="88"/>
      <c r="I15" s="88"/>
      <c r="J15" s="88"/>
      <c r="K15" s="88"/>
      <c r="L15" s="99"/>
      <c r="M15" s="4"/>
      <c r="N15" s="4"/>
      <c r="O15" s="100" t="s">
        <v>25</v>
      </c>
      <c r="P15" s="93" t="e">
        <f>'HVM-RECHNER'!#REF!</f>
        <v>#REF!</v>
      </c>
      <c r="Q15" s="88"/>
      <c r="R15" s="93" t="e">
        <f>'HVM-RECHNER'!#REF!</f>
        <v>#REF!</v>
      </c>
      <c r="S15" s="88"/>
      <c r="T15" s="88"/>
      <c r="U15" s="88"/>
      <c r="V15" s="88"/>
      <c r="W15" s="88"/>
      <c r="X15" s="99"/>
      <c r="Y15" s="4"/>
      <c r="Z15" s="4"/>
      <c r="AA15" s="100" t="s">
        <v>25</v>
      </c>
      <c r="AB15" s="93" t="e">
        <f>'HVM-RECHNER'!#REF!</f>
        <v>#REF!</v>
      </c>
      <c r="AC15" s="88"/>
      <c r="AD15" s="93" t="e">
        <f>'HVM-RECHNER'!#REF!</f>
        <v>#REF!</v>
      </c>
      <c r="AE15" s="88"/>
      <c r="AF15" s="88"/>
      <c r="AG15" s="88"/>
      <c r="AH15" s="88"/>
      <c r="AI15" s="88"/>
      <c r="AJ15" s="99"/>
    </row>
    <row r="16" spans="1:36" x14ac:dyDescent="0.25">
      <c r="A16" s="4"/>
      <c r="B16" s="4"/>
      <c r="C16" s="100"/>
      <c r="D16" s="88"/>
      <c r="E16" s="88"/>
      <c r="F16" s="88"/>
      <c r="G16" s="88"/>
      <c r="H16" s="88"/>
      <c r="I16" s="88"/>
      <c r="J16" s="88"/>
      <c r="K16" s="88"/>
      <c r="L16" s="99"/>
      <c r="M16" s="4"/>
      <c r="N16" s="4"/>
      <c r="O16" s="100"/>
      <c r="P16" s="88"/>
      <c r="Q16" s="88"/>
      <c r="R16" s="88"/>
      <c r="S16" s="88"/>
      <c r="T16" s="88"/>
      <c r="U16" s="88"/>
      <c r="V16" s="88"/>
      <c r="W16" s="88"/>
      <c r="X16" s="99"/>
      <c r="Y16" s="4"/>
      <c r="Z16" s="4"/>
      <c r="AA16" s="100"/>
      <c r="AB16" s="88"/>
      <c r="AC16" s="88"/>
      <c r="AD16" s="88"/>
      <c r="AE16" s="88"/>
      <c r="AF16" s="88"/>
      <c r="AG16" s="88"/>
      <c r="AH16" s="88"/>
      <c r="AI16" s="88"/>
      <c r="AJ16" s="99"/>
    </row>
    <row r="17" spans="1:36" x14ac:dyDescent="0.25">
      <c r="A17" s="4"/>
      <c r="B17" s="4"/>
      <c r="C17" s="100"/>
      <c r="D17" s="89" t="s">
        <v>28</v>
      </c>
      <c r="E17" s="94"/>
      <c r="F17" s="89" t="s">
        <v>30</v>
      </c>
      <c r="G17" s="89"/>
      <c r="H17" s="89" t="s">
        <v>29</v>
      </c>
      <c r="I17" s="92"/>
      <c r="J17" s="89" t="s">
        <v>31</v>
      </c>
      <c r="K17" s="88"/>
      <c r="L17" s="103" t="s">
        <v>35</v>
      </c>
      <c r="M17" s="4"/>
      <c r="N17" s="4"/>
      <c r="O17" s="100"/>
      <c r="P17" s="89" t="s">
        <v>28</v>
      </c>
      <c r="Q17" s="94"/>
      <c r="R17" s="89" t="s">
        <v>30</v>
      </c>
      <c r="S17" s="89"/>
      <c r="T17" s="89" t="s">
        <v>29</v>
      </c>
      <c r="U17" s="92"/>
      <c r="V17" s="89" t="s">
        <v>31</v>
      </c>
      <c r="W17" s="88"/>
      <c r="X17" s="103" t="s">
        <v>35</v>
      </c>
      <c r="Y17" s="4"/>
      <c r="Z17" s="4"/>
      <c r="AA17" s="100"/>
      <c r="AB17" s="89" t="s">
        <v>28</v>
      </c>
      <c r="AC17" s="94"/>
      <c r="AD17" s="89" t="s">
        <v>30</v>
      </c>
      <c r="AE17" s="89"/>
      <c r="AF17" s="89" t="s">
        <v>29</v>
      </c>
      <c r="AG17" s="92"/>
      <c r="AH17" s="89" t="s">
        <v>31</v>
      </c>
      <c r="AI17" s="88"/>
      <c r="AJ17" s="103" t="s">
        <v>35</v>
      </c>
    </row>
    <row r="18" spans="1:36" ht="15" x14ac:dyDescent="0.25">
      <c r="A18" s="4"/>
      <c r="B18" s="4"/>
      <c r="C18" s="100" t="s">
        <v>40</v>
      </c>
      <c r="D18" s="95">
        <f>IF('HVM-RECHNER'!H14="","",'HVM-RECHNER'!H14)</f>
        <v>0</v>
      </c>
      <c r="E18" s="88"/>
      <c r="F18" s="95">
        <f>IF('HVM-RECHNER'!J14="","",'HVM-RECHNER'!J14)</f>
        <v>0</v>
      </c>
      <c r="G18" s="88"/>
      <c r="H18" s="95">
        <f>IF('HVM-RECHNER'!L14="","",'HVM-RECHNER'!L14)</f>
        <v>0</v>
      </c>
      <c r="I18" s="92"/>
      <c r="J18" s="95">
        <f>IF('HVM-RECHNER'!N14="","",'HVM-RECHNER'!N14)</f>
        <v>0</v>
      </c>
      <c r="K18" s="88"/>
      <c r="L18" s="104">
        <f>IF(AND(ISNUMBER(J18),J18&lt;&gt;0),J18,SUM(D18,F18,H18))</f>
        <v>0</v>
      </c>
      <c r="M18" s="4"/>
      <c r="N18" s="4"/>
      <c r="O18" s="100" t="s">
        <v>40</v>
      </c>
      <c r="P18" s="95" t="e">
        <f>IF('HVM-RECHNER'!#REF!="","",'HVM-RECHNER'!#REF!)</f>
        <v>#REF!</v>
      </c>
      <c r="Q18" s="88"/>
      <c r="R18" s="95" t="e">
        <f>IF('HVM-RECHNER'!#REF!="","",'HVM-RECHNER'!#REF!)</f>
        <v>#REF!</v>
      </c>
      <c r="S18" s="88"/>
      <c r="T18" s="95" t="e">
        <f>IF('HVM-RECHNER'!#REF!="","",'HVM-RECHNER'!#REF!)</f>
        <v>#REF!</v>
      </c>
      <c r="U18" s="92"/>
      <c r="V18" s="95" t="e">
        <f>IF('HVM-RECHNER'!#REF!="","",'HVM-RECHNER'!#REF!)</f>
        <v>#REF!</v>
      </c>
      <c r="W18" s="88"/>
      <c r="X18" s="104" t="e">
        <f>IF(AND(ISNUMBER(V18),V18&lt;&gt;0),V18,SUM(P18,R18,T18))</f>
        <v>#REF!</v>
      </c>
      <c r="Y18" s="4"/>
      <c r="Z18" s="4"/>
      <c r="AA18" s="100" t="s">
        <v>40</v>
      </c>
      <c r="AB18" s="95" t="e">
        <f>IF('HVM-RECHNER'!#REF!="","",'HVM-RECHNER'!#REF!)</f>
        <v>#REF!</v>
      </c>
      <c r="AC18" s="88"/>
      <c r="AD18" s="95" t="e">
        <f>IF('HVM-RECHNER'!#REF!="","",'HVM-RECHNER'!#REF!)</f>
        <v>#REF!</v>
      </c>
      <c r="AE18" s="88"/>
      <c r="AF18" s="95" t="e">
        <f>IF('HVM-RECHNER'!#REF!="","",'HVM-RECHNER'!#REF!)</f>
        <v>#REF!</v>
      </c>
      <c r="AG18" s="92"/>
      <c r="AH18" s="95" t="e">
        <f>IF('HVM-RECHNER'!#REF!="","",'HVM-RECHNER'!#REF!)</f>
        <v>#REF!</v>
      </c>
      <c r="AI18" s="88"/>
      <c r="AJ18" s="104" t="e">
        <f>IF(AND(ISNUMBER(AH18),AH18&lt;&gt;0),AH18,SUM(AB18,AD18,AF18))</f>
        <v>#REF!</v>
      </c>
    </row>
    <row r="19" spans="1:36" x14ac:dyDescent="0.25">
      <c r="A19" s="4"/>
      <c r="B19" s="4"/>
      <c r="C19" s="101"/>
      <c r="D19" s="92"/>
      <c r="E19" s="92"/>
      <c r="F19" s="92"/>
      <c r="G19" s="92"/>
      <c r="H19" s="92"/>
      <c r="I19" s="88"/>
      <c r="J19" s="88"/>
      <c r="K19" s="88"/>
      <c r="L19" s="105"/>
      <c r="M19" s="4"/>
      <c r="N19" s="4"/>
      <c r="O19" s="101"/>
      <c r="P19" s="92"/>
      <c r="Q19" s="92"/>
      <c r="R19" s="92"/>
      <c r="S19" s="92"/>
      <c r="T19" s="92"/>
      <c r="U19" s="88"/>
      <c r="V19" s="88"/>
      <c r="W19" s="88"/>
      <c r="X19" s="105"/>
      <c r="Y19" s="4"/>
      <c r="Z19" s="4"/>
      <c r="AA19" s="101"/>
      <c r="AB19" s="92"/>
      <c r="AC19" s="92"/>
      <c r="AD19" s="92"/>
      <c r="AE19" s="92"/>
      <c r="AF19" s="92"/>
      <c r="AG19" s="88"/>
      <c r="AH19" s="88"/>
      <c r="AI19" s="88"/>
      <c r="AJ19" s="105"/>
    </row>
    <row r="20" spans="1:36" x14ac:dyDescent="0.25">
      <c r="A20" s="4"/>
      <c r="B20" s="4"/>
      <c r="C20" s="106"/>
      <c r="D20" s="88"/>
      <c r="E20" s="88"/>
      <c r="F20" s="88"/>
      <c r="G20" s="88"/>
      <c r="H20" s="88"/>
      <c r="I20" s="88"/>
      <c r="J20" s="88"/>
      <c r="K20" s="88"/>
      <c r="L20" s="99"/>
      <c r="M20" s="4"/>
      <c r="N20" s="4"/>
      <c r="O20" s="106"/>
      <c r="P20" s="88"/>
      <c r="Q20" s="88"/>
      <c r="R20" s="88"/>
      <c r="S20" s="88"/>
      <c r="T20" s="88"/>
      <c r="U20" s="88"/>
      <c r="V20" s="88"/>
      <c r="W20" s="88"/>
      <c r="X20" s="99"/>
      <c r="Y20" s="4"/>
      <c r="Z20" s="4"/>
      <c r="AA20" s="106"/>
      <c r="AB20" s="88"/>
      <c r="AC20" s="88"/>
      <c r="AD20" s="88"/>
      <c r="AE20" s="88"/>
      <c r="AF20" s="88"/>
      <c r="AG20" s="88"/>
      <c r="AH20" s="88"/>
      <c r="AI20" s="88"/>
      <c r="AJ20" s="99"/>
    </row>
    <row r="21" spans="1:36" x14ac:dyDescent="0.25">
      <c r="A21" s="4"/>
      <c r="B21" s="4"/>
      <c r="C21" s="101"/>
      <c r="D21" s="87" t="s">
        <v>37</v>
      </c>
      <c r="E21" s="88"/>
      <c r="F21" s="92"/>
      <c r="G21" s="94"/>
      <c r="H21" s="92"/>
      <c r="I21" s="92"/>
      <c r="J21" s="92"/>
      <c r="K21" s="92"/>
      <c r="L21" s="107"/>
      <c r="M21" s="4"/>
      <c r="N21" s="4"/>
      <c r="O21" s="101"/>
      <c r="P21" s="87" t="s">
        <v>37</v>
      </c>
      <c r="Q21" s="88"/>
      <c r="R21" s="92"/>
      <c r="S21" s="94"/>
      <c r="T21" s="92"/>
      <c r="U21" s="92"/>
      <c r="V21" s="92"/>
      <c r="W21" s="92"/>
      <c r="X21" s="107"/>
      <c r="Y21" s="4"/>
      <c r="Z21" s="4"/>
      <c r="AA21" s="101"/>
      <c r="AB21" s="87" t="s">
        <v>37</v>
      </c>
      <c r="AC21" s="88"/>
      <c r="AD21" s="92"/>
      <c r="AE21" s="94"/>
      <c r="AF21" s="92"/>
      <c r="AG21" s="92"/>
      <c r="AH21" s="92"/>
      <c r="AI21" s="92"/>
      <c r="AJ21" s="107"/>
    </row>
    <row r="22" spans="1:36" ht="17.25" customHeight="1" x14ac:dyDescent="0.25">
      <c r="A22" s="4"/>
      <c r="B22" s="4"/>
      <c r="C22" s="101" t="s">
        <v>32</v>
      </c>
      <c r="D22" s="431" t="e">
        <f>IF(DETAILS!U5&lt;DETAILS!N5,0,DETAILS!U5-DETAILS!N5)</f>
        <v>#N/A</v>
      </c>
      <c r="E22" s="432"/>
      <c r="F22" s="92"/>
      <c r="G22" s="92"/>
      <c r="H22" s="92"/>
      <c r="I22" s="92"/>
      <c r="J22" s="92"/>
      <c r="K22" s="92"/>
      <c r="L22" s="107"/>
      <c r="M22" s="4"/>
      <c r="N22" s="4"/>
      <c r="O22" s="101" t="s">
        <v>32</v>
      </c>
      <c r="P22" s="431" t="e">
        <f>IF(DETAILS!U6&lt;DETAILS!N6,0,DETAILS!U6-DETAILS!N6)</f>
        <v>#REF!</v>
      </c>
      <c r="Q22" s="432"/>
      <c r="R22" s="92"/>
      <c r="S22" s="92"/>
      <c r="T22" s="92"/>
      <c r="U22" s="92"/>
      <c r="V22" s="92"/>
      <c r="W22" s="92"/>
      <c r="X22" s="107"/>
      <c r="Y22" s="4"/>
      <c r="Z22" s="4"/>
      <c r="AA22" s="101" t="s">
        <v>32</v>
      </c>
      <c r="AB22" s="431" t="e">
        <f>IF(DETAILS!U7&lt;DETAILS!N7,0,DETAILS!U7-DETAILS!N7)</f>
        <v>#REF!</v>
      </c>
      <c r="AC22" s="432"/>
      <c r="AD22" s="92"/>
      <c r="AE22" s="92"/>
      <c r="AF22" s="92"/>
      <c r="AG22" s="92"/>
      <c r="AH22" s="92"/>
      <c r="AI22" s="92"/>
      <c r="AJ22" s="107"/>
    </row>
    <row r="23" spans="1:36" x14ac:dyDescent="0.25">
      <c r="A23" s="4"/>
      <c r="B23" s="4"/>
      <c r="C23" s="106"/>
      <c r="D23" s="88"/>
      <c r="E23" s="88"/>
      <c r="F23" s="88"/>
      <c r="G23" s="88"/>
      <c r="H23" s="88"/>
      <c r="I23" s="88"/>
      <c r="J23" s="88"/>
      <c r="K23" s="88"/>
      <c r="L23" s="99"/>
      <c r="M23" s="4"/>
      <c r="N23" s="4"/>
      <c r="O23" s="106"/>
      <c r="P23" s="88"/>
      <c r="Q23" s="88"/>
      <c r="R23" s="88"/>
      <c r="S23" s="88"/>
      <c r="T23" s="88"/>
      <c r="U23" s="88"/>
      <c r="V23" s="88"/>
      <c r="W23" s="88"/>
      <c r="X23" s="99"/>
      <c r="Y23" s="4"/>
      <c r="Z23" s="4"/>
      <c r="AA23" s="106"/>
      <c r="AB23" s="88"/>
      <c r="AC23" s="88"/>
      <c r="AD23" s="88"/>
      <c r="AE23" s="88"/>
      <c r="AF23" s="88"/>
      <c r="AG23" s="88"/>
      <c r="AH23" s="88"/>
      <c r="AI23" s="88"/>
      <c r="AJ23" s="99"/>
    </row>
    <row r="24" spans="1:36" x14ac:dyDescent="0.25">
      <c r="A24" s="4"/>
      <c r="B24" s="4"/>
      <c r="C24" s="98"/>
      <c r="D24" s="89" t="s">
        <v>33</v>
      </c>
      <c r="E24" s="92"/>
      <c r="F24" s="89" t="s">
        <v>34</v>
      </c>
      <c r="G24" s="88"/>
      <c r="H24" s="88"/>
      <c r="I24" s="88"/>
      <c r="J24" s="88"/>
      <c r="K24" s="88"/>
      <c r="L24" s="99"/>
      <c r="M24" s="4"/>
      <c r="N24" s="4"/>
      <c r="O24" s="98"/>
      <c r="P24" s="89" t="s">
        <v>33</v>
      </c>
      <c r="Q24" s="92"/>
      <c r="R24" s="89" t="s">
        <v>34</v>
      </c>
      <c r="S24" s="88"/>
      <c r="T24" s="88"/>
      <c r="U24" s="88"/>
      <c r="V24" s="88"/>
      <c r="W24" s="88"/>
      <c r="X24" s="99"/>
      <c r="Y24" s="4"/>
      <c r="Z24" s="4"/>
      <c r="AA24" s="98"/>
      <c r="AB24" s="89" t="s">
        <v>33</v>
      </c>
      <c r="AC24" s="92"/>
      <c r="AD24" s="89" t="s">
        <v>34</v>
      </c>
      <c r="AE24" s="88"/>
      <c r="AF24" s="88"/>
      <c r="AG24" s="88"/>
      <c r="AH24" s="88"/>
      <c r="AI24" s="88"/>
      <c r="AJ24" s="99"/>
    </row>
    <row r="25" spans="1:36" ht="15.75" x14ac:dyDescent="0.25">
      <c r="A25" s="4"/>
      <c r="B25" s="4"/>
      <c r="C25" s="98"/>
      <c r="D25" s="26" t="e">
        <f>DETAILS!AI5</f>
        <v>#N/A</v>
      </c>
      <c r="E25" s="92"/>
      <c r="F25" s="27" t="e">
        <f>DETAILS!AJ5</f>
        <v>#N/A</v>
      </c>
      <c r="G25" s="88"/>
      <c r="H25" s="88"/>
      <c r="I25" s="88"/>
      <c r="J25" s="88"/>
      <c r="K25" s="88"/>
      <c r="L25" s="99"/>
      <c r="M25" s="4"/>
      <c r="N25" s="4"/>
      <c r="O25" s="98"/>
      <c r="P25" s="26" t="e">
        <f>DETAILS!AI6</f>
        <v>#REF!</v>
      </c>
      <c r="Q25" s="92"/>
      <c r="R25" s="27" t="e">
        <f>DETAILS!AJ6</f>
        <v>#REF!</v>
      </c>
      <c r="S25" s="88"/>
      <c r="T25" s="88"/>
      <c r="U25" s="88"/>
      <c r="V25" s="88"/>
      <c r="W25" s="88"/>
      <c r="X25" s="99"/>
      <c r="Y25" s="4"/>
      <c r="Z25" s="4"/>
      <c r="AA25" s="98"/>
      <c r="AB25" s="26" t="e">
        <f>DETAILS!AI7</f>
        <v>#REF!</v>
      </c>
      <c r="AC25" s="92"/>
      <c r="AD25" s="27" t="e">
        <f>DETAILS!AJ7</f>
        <v>#REF!</v>
      </c>
      <c r="AE25" s="88"/>
      <c r="AF25" s="88"/>
      <c r="AG25" s="88"/>
      <c r="AH25" s="88"/>
      <c r="AI25" s="88"/>
      <c r="AJ25" s="99"/>
    </row>
    <row r="26" spans="1:36" ht="15" thickBot="1" x14ac:dyDescent="0.3">
      <c r="A26" s="4"/>
      <c r="B26" s="4"/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4"/>
      <c r="N26" s="4"/>
      <c r="O26" s="108"/>
      <c r="P26" s="109"/>
      <c r="Q26" s="109"/>
      <c r="R26" s="109"/>
      <c r="S26" s="109"/>
      <c r="T26" s="109"/>
      <c r="U26" s="109"/>
      <c r="V26" s="109"/>
      <c r="W26" s="109"/>
      <c r="X26" s="110"/>
      <c r="Y26" s="4"/>
      <c r="Z26" s="4"/>
      <c r="AA26" s="108"/>
      <c r="AB26" s="109"/>
      <c r="AC26" s="109"/>
      <c r="AD26" s="109"/>
      <c r="AE26" s="109"/>
      <c r="AF26" s="109"/>
      <c r="AG26" s="109"/>
      <c r="AH26" s="109"/>
      <c r="AI26" s="109"/>
      <c r="AJ26" s="110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8" x14ac:dyDescent="0.25">
      <c r="A30" s="4"/>
      <c r="B30" s="4"/>
      <c r="C30" s="389"/>
      <c r="D30" s="390"/>
      <c r="E30" s="390"/>
      <c r="F30" s="390"/>
      <c r="G30" s="391"/>
      <c r="H30" s="392"/>
      <c r="I30" s="4"/>
      <c r="J30" s="4"/>
      <c r="K30" s="4"/>
      <c r="L30" s="4"/>
      <c r="M30" s="4"/>
      <c r="N30" s="4"/>
      <c r="O30" s="389"/>
      <c r="P30" s="390"/>
      <c r="Q30" s="390"/>
      <c r="R30" s="390"/>
      <c r="S30" s="391"/>
      <c r="T30" s="392"/>
      <c r="U30" s="4"/>
      <c r="V30" s="4"/>
      <c r="W30" s="4"/>
      <c r="X30" s="4"/>
      <c r="Y30" s="4"/>
      <c r="Z30" s="4"/>
      <c r="AA30" s="389"/>
      <c r="AB30" s="390"/>
      <c r="AC30" s="390"/>
      <c r="AD30" s="390"/>
      <c r="AE30" s="391"/>
      <c r="AF30" s="392"/>
      <c r="AG30" s="4"/>
      <c r="AH30" s="4"/>
      <c r="AI30" s="4"/>
      <c r="AJ30" s="4"/>
    </row>
    <row r="31" spans="1:36" ht="21" customHeight="1" x14ac:dyDescent="0.25">
      <c r="A31" s="18"/>
      <c r="B31" s="15"/>
      <c r="C31" s="393"/>
      <c r="D31" s="394" t="s">
        <v>26</v>
      </c>
      <c r="E31" s="395"/>
      <c r="F31" s="394" t="s">
        <v>27</v>
      </c>
      <c r="G31" s="396"/>
      <c r="H31" s="397"/>
      <c r="I31" s="14"/>
      <c r="J31" s="14"/>
      <c r="K31" s="14"/>
      <c r="L31" s="15"/>
      <c r="M31" s="15"/>
      <c r="N31" s="15"/>
      <c r="O31" s="393"/>
      <c r="P31" s="394" t="s">
        <v>26</v>
      </c>
      <c r="Q31" s="395"/>
      <c r="R31" s="394" t="s">
        <v>27</v>
      </c>
      <c r="S31" s="396"/>
      <c r="T31" s="397"/>
      <c r="U31" s="14"/>
      <c r="V31" s="14"/>
      <c r="W31" s="14"/>
      <c r="X31" s="15"/>
      <c r="Y31" s="4"/>
      <c r="Z31" s="4"/>
      <c r="AA31" s="393"/>
      <c r="AB31" s="394" t="s">
        <v>26</v>
      </c>
      <c r="AC31" s="395"/>
      <c r="AD31" s="394" t="s">
        <v>27</v>
      </c>
      <c r="AE31" s="396"/>
      <c r="AF31" s="397"/>
      <c r="AG31" s="14"/>
      <c r="AH31" s="14"/>
      <c r="AI31" s="14"/>
      <c r="AJ31" s="15"/>
    </row>
    <row r="32" spans="1:36" ht="16.5" customHeight="1" x14ac:dyDescent="0.25">
      <c r="A32" s="15"/>
      <c r="B32" s="4"/>
      <c r="C32" s="398" t="s">
        <v>77</v>
      </c>
      <c r="D32" s="399">
        <v>95</v>
      </c>
      <c r="E32" s="400"/>
      <c r="F32" s="399">
        <v>115</v>
      </c>
      <c r="G32" s="396"/>
      <c r="H32" s="397"/>
      <c r="I32" s="14"/>
      <c r="J32" s="15"/>
      <c r="K32" s="15"/>
      <c r="L32" s="15"/>
      <c r="M32" s="18"/>
      <c r="N32" s="4"/>
      <c r="O32" s="398" t="s">
        <v>77</v>
      </c>
      <c r="P32" s="399">
        <v>219</v>
      </c>
      <c r="Q32" s="400"/>
      <c r="R32" s="399">
        <v>235</v>
      </c>
      <c r="S32" s="396"/>
      <c r="T32" s="397"/>
      <c r="U32" s="14"/>
      <c r="V32" s="15"/>
      <c r="W32" s="15"/>
      <c r="X32" s="15"/>
      <c r="Y32" s="4"/>
      <c r="Z32" s="4"/>
      <c r="AA32" s="398" t="s">
        <v>77</v>
      </c>
      <c r="AB32" s="399">
        <v>42</v>
      </c>
      <c r="AC32" s="400"/>
      <c r="AD32" s="399">
        <v>45</v>
      </c>
      <c r="AE32" s="396"/>
      <c r="AF32" s="397"/>
      <c r="AG32" s="14"/>
      <c r="AH32" s="15"/>
      <c r="AI32" s="15"/>
      <c r="AJ32" s="15"/>
    </row>
    <row r="33" spans="1:36" ht="13.5" customHeight="1" x14ac:dyDescent="0.25">
      <c r="A33" s="15"/>
      <c r="B33" s="4"/>
      <c r="C33" s="393"/>
      <c r="D33" s="395"/>
      <c r="E33" s="395"/>
      <c r="F33" s="395"/>
      <c r="G33" s="396"/>
      <c r="H33" s="397"/>
      <c r="I33" s="14"/>
      <c r="J33" s="15"/>
      <c r="K33" s="15"/>
      <c r="L33" s="15"/>
      <c r="M33" s="18"/>
      <c r="N33" s="4"/>
      <c r="O33" s="393"/>
      <c r="P33" s="395"/>
      <c r="Q33" s="395"/>
      <c r="R33" s="395"/>
      <c r="S33" s="396"/>
      <c r="T33" s="397"/>
      <c r="U33" s="14"/>
      <c r="V33" s="15"/>
      <c r="W33" s="15"/>
      <c r="X33" s="15"/>
      <c r="Y33" s="4"/>
      <c r="Z33" s="4"/>
      <c r="AA33" s="393"/>
      <c r="AB33" s="395"/>
      <c r="AC33" s="395"/>
      <c r="AD33" s="395"/>
      <c r="AE33" s="396"/>
      <c r="AF33" s="397"/>
      <c r="AG33" s="14"/>
      <c r="AH33" s="15"/>
      <c r="AI33" s="15"/>
      <c r="AJ33" s="15"/>
    </row>
    <row r="34" spans="1:36" ht="13.5" customHeight="1" x14ac:dyDescent="0.25">
      <c r="A34" s="15"/>
      <c r="B34" s="4"/>
      <c r="C34" s="398" t="s">
        <v>88</v>
      </c>
      <c r="D34" s="401">
        <v>1.24</v>
      </c>
      <c r="E34" s="395"/>
      <c r="F34" s="395"/>
      <c r="G34" s="396"/>
      <c r="H34" s="397"/>
      <c r="I34" s="14"/>
      <c r="J34" s="15"/>
      <c r="K34" s="15"/>
      <c r="L34" s="15"/>
      <c r="M34" s="18"/>
      <c r="N34" s="4"/>
      <c r="O34" s="398"/>
      <c r="P34" s="395"/>
      <c r="Q34" s="395"/>
      <c r="R34" s="395"/>
      <c r="S34" s="396"/>
      <c r="T34" s="397"/>
      <c r="U34" s="14"/>
      <c r="V34" s="15"/>
      <c r="W34" s="15"/>
      <c r="X34" s="15"/>
      <c r="Y34" s="4"/>
      <c r="Z34" s="4"/>
      <c r="AA34" s="398"/>
      <c r="AB34" s="395"/>
      <c r="AC34" s="395"/>
      <c r="AD34" s="395"/>
      <c r="AE34" s="396"/>
      <c r="AF34" s="397"/>
      <c r="AG34" s="14"/>
      <c r="AH34" s="15"/>
      <c r="AI34" s="15"/>
      <c r="AJ34" s="15"/>
    </row>
    <row r="35" spans="1:36" ht="13.5" customHeight="1" x14ac:dyDescent="0.25">
      <c r="A35" s="15"/>
      <c r="B35" s="4"/>
      <c r="C35" s="402"/>
      <c r="D35" s="403"/>
      <c r="E35" s="403"/>
      <c r="F35" s="403"/>
      <c r="G35" s="404"/>
      <c r="H35" s="405"/>
      <c r="I35" s="4"/>
      <c r="J35" s="4"/>
      <c r="K35" s="4"/>
      <c r="L35" s="4"/>
      <c r="M35" s="4"/>
      <c r="N35" s="4"/>
      <c r="O35" s="402"/>
      <c r="P35" s="403"/>
      <c r="Q35" s="403"/>
      <c r="R35" s="403"/>
      <c r="S35" s="404"/>
      <c r="T35" s="405"/>
      <c r="U35" s="4"/>
      <c r="V35" s="4"/>
      <c r="W35" s="4"/>
      <c r="X35" s="4"/>
      <c r="Y35" s="4"/>
      <c r="Z35" s="4"/>
      <c r="AA35" s="402"/>
      <c r="AB35" s="403"/>
      <c r="AC35" s="403"/>
      <c r="AD35" s="403"/>
      <c r="AE35" s="404"/>
      <c r="AF35" s="405"/>
      <c r="AG35" s="4"/>
      <c r="AH35" s="4"/>
      <c r="AI35" s="4"/>
      <c r="AJ35" s="4"/>
    </row>
    <row r="36" spans="1:36" ht="13.5" customHeight="1" x14ac:dyDescent="0.25">
      <c r="A36" s="1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5" thickBot="1" x14ac:dyDescent="0.3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15.75" thickBot="1" x14ac:dyDescent="0.3">
      <c r="A39" s="15"/>
      <c r="B39" s="4"/>
      <c r="C39" s="411" t="s">
        <v>90</v>
      </c>
      <c r="D39" s="412" t="s">
        <v>89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1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1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1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1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1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5">
      <c r="A45" s="1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1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1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19"/>
      <c r="B48" s="6"/>
      <c r="C48" s="6"/>
      <c r="O48" s="6"/>
      <c r="AA48" s="6"/>
    </row>
    <row r="49" spans="1:27" x14ac:dyDescent="0.25">
      <c r="A49" s="19"/>
      <c r="B49" s="6"/>
      <c r="C49" s="6"/>
      <c r="O49" s="6"/>
      <c r="AA49" s="6"/>
    </row>
    <row r="50" spans="1:27" x14ac:dyDescent="0.25">
      <c r="A50" s="19"/>
      <c r="B50" s="6"/>
      <c r="C50" s="6"/>
      <c r="O50" s="6"/>
      <c r="AA50" s="6"/>
    </row>
    <row r="51" spans="1:27" x14ac:dyDescent="0.25">
      <c r="A51" s="19"/>
      <c r="B51" s="6"/>
      <c r="C51" s="6"/>
      <c r="O51" s="6"/>
      <c r="AA51" s="6"/>
    </row>
    <row r="52" spans="1:27" x14ac:dyDescent="0.25">
      <c r="A52" s="6"/>
      <c r="B52" s="6"/>
      <c r="C52" s="6"/>
      <c r="O52" s="6"/>
      <c r="AA52" s="6"/>
    </row>
    <row r="53" spans="1:27" x14ac:dyDescent="0.25">
      <c r="A53" s="6"/>
      <c r="B53" s="6"/>
      <c r="C53" s="6"/>
      <c r="O53" s="6"/>
      <c r="AA53" s="6"/>
    </row>
    <row r="54" spans="1:27" x14ac:dyDescent="0.25">
      <c r="A54" s="6"/>
      <c r="B54" s="6"/>
      <c r="C54" s="6"/>
      <c r="O54" s="6"/>
      <c r="AA54" s="6"/>
    </row>
    <row r="55" spans="1:27" x14ac:dyDescent="0.25">
      <c r="A55" s="6"/>
      <c r="B55" s="6"/>
      <c r="C55" s="6"/>
      <c r="O55" s="6"/>
      <c r="AA55" s="6"/>
    </row>
    <row r="56" spans="1:27" x14ac:dyDescent="0.25">
      <c r="A56" s="6"/>
      <c r="B56" s="6"/>
      <c r="C56" s="6"/>
      <c r="O56" s="6"/>
      <c r="AA56" s="6"/>
    </row>
    <row r="57" spans="1:27" x14ac:dyDescent="0.25">
      <c r="A57" s="6"/>
      <c r="B57" s="6"/>
      <c r="C57" s="6"/>
      <c r="O57" s="6"/>
      <c r="AA57" s="6"/>
    </row>
    <row r="58" spans="1:27" x14ac:dyDescent="0.25">
      <c r="A58" s="6"/>
      <c r="B58" s="6"/>
      <c r="C58" s="6"/>
      <c r="O58" s="6"/>
      <c r="AA58" s="6"/>
    </row>
    <row r="59" spans="1:27" x14ac:dyDescent="0.25">
      <c r="A59" s="6"/>
      <c r="B59" s="6"/>
      <c r="C59" s="6"/>
      <c r="O59" s="6"/>
      <c r="AA59" s="6"/>
    </row>
    <row r="60" spans="1:27" x14ac:dyDescent="0.25">
      <c r="A60" s="6"/>
      <c r="B60" s="6"/>
      <c r="C60" s="6"/>
      <c r="O60" s="6"/>
      <c r="AA60" s="6"/>
    </row>
    <row r="61" spans="1:27" x14ac:dyDescent="0.25">
      <c r="A61" s="6"/>
      <c r="B61" s="6"/>
      <c r="C61" s="6"/>
      <c r="O61" s="6"/>
      <c r="AA61" s="6"/>
    </row>
    <row r="62" spans="1:27" x14ac:dyDescent="0.25">
      <c r="A62" s="6"/>
      <c r="B62" s="6"/>
      <c r="C62" s="6"/>
      <c r="O62" s="6"/>
      <c r="AA62" s="6"/>
    </row>
    <row r="63" spans="1:27" x14ac:dyDescent="0.25">
      <c r="A63" s="6"/>
      <c r="B63" s="6"/>
      <c r="C63" s="6"/>
      <c r="O63" s="6"/>
      <c r="AA63" s="6"/>
    </row>
    <row r="64" spans="1:27" x14ac:dyDescent="0.25">
      <c r="A64" s="6"/>
      <c r="B64" s="6"/>
      <c r="C64" s="6"/>
      <c r="O64" s="6"/>
      <c r="AA64" s="6"/>
    </row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</sheetData>
  <sheetProtection algorithmName="SHA-512" hashValue="qrFhObhIdUK0kyG+YfqVHvzdj8//Q0hxGPB1uEr/PIXHYqiFqw0VYG1vAPyf/jRy0d1gAaVsrYVJKkn8pcAH+w==" saltValue="BIMK0T31yIl/IlsbxowXbQ==" spinCount="100000" sheet="1" objects="1" scenarios="1"/>
  <scenarios current="0" show="0">
    <scenario name="PraxisHVM" locked="1" count="7" user="Dr. Joachim Görzig" comment="Erstellt von Dr. Joachim Görzig am 28.10.2000">
      <inputCells r="D15" val="109" numFmtId="3"/>
      <inputCells r="F15" val="187" numFmtId="3"/>
      <inputCells r="D10" val="1,34"/>
      <inputCells r="D12" val="2" numFmtId="2"/>
      <inputCells r="AA18" undone="1" val="1910" numFmtId="3"/>
      <inputCells r="Y18" undone="1" val="1630" numFmtId="3"/>
      <inputCells r="W18" undone="1" val="10132" numFmtId="3"/>
    </scenario>
  </scenarios>
  <mergeCells count="9">
    <mergeCell ref="C3:L3"/>
    <mergeCell ref="D22:E22"/>
    <mergeCell ref="C4:L4"/>
    <mergeCell ref="AA3:AJ3"/>
    <mergeCell ref="P22:Q22"/>
    <mergeCell ref="AB22:AC22"/>
    <mergeCell ref="O4:X4"/>
    <mergeCell ref="AA4:AJ4"/>
    <mergeCell ref="O3:X3"/>
  </mergeCells>
  <conditionalFormatting sqref="D22">
    <cfRule type="cellIs" dxfId="29" priority="58" stopIfTrue="1" operator="equal">
      <formula>0</formula>
    </cfRule>
    <cfRule type="cellIs" dxfId="28" priority="59" stopIfTrue="1" operator="greaterThan">
      <formula>0</formula>
    </cfRule>
  </conditionalFormatting>
  <conditionalFormatting sqref="D25">
    <cfRule type="cellIs" dxfId="27" priority="60" stopIfTrue="1" operator="greaterThan">
      <formula>0</formula>
    </cfRule>
    <cfRule type="cellIs" dxfId="26" priority="61" stopIfTrue="1" operator="greaterThan">
      <formula>500</formula>
    </cfRule>
    <cfRule type="cellIs" dxfId="25" priority="62" stopIfTrue="1" operator="greaterThan">
      <formula>1000</formula>
    </cfRule>
  </conditionalFormatting>
  <conditionalFormatting sqref="D25">
    <cfRule type="cellIs" dxfId="24" priority="56" operator="lessThanOrEqual">
      <formula>0</formula>
    </cfRule>
  </conditionalFormatting>
  <conditionalFormatting sqref="F25">
    <cfRule type="cellIs" dxfId="23" priority="52" stopIfTrue="1" operator="greaterThan">
      <formula>0</formula>
    </cfRule>
    <cfRule type="cellIs" dxfId="22" priority="53" stopIfTrue="1" operator="greaterThan">
      <formula>2</formula>
    </cfRule>
    <cfRule type="cellIs" dxfId="21" priority="54" stopIfTrue="1" operator="greaterThan">
      <formula>3</formula>
    </cfRule>
  </conditionalFormatting>
  <conditionalFormatting sqref="F25">
    <cfRule type="cellIs" dxfId="20" priority="51" operator="lessThanOrEqual">
      <formula>0</formula>
    </cfRule>
  </conditionalFormatting>
  <conditionalFormatting sqref="AB22">
    <cfRule type="cellIs" dxfId="19" priority="6" stopIfTrue="1" operator="equal">
      <formula>0</formula>
    </cfRule>
    <cfRule type="cellIs" dxfId="18" priority="7" stopIfTrue="1" operator="greaterThan">
      <formula>0</formula>
    </cfRule>
  </conditionalFormatting>
  <conditionalFormatting sqref="AB25">
    <cfRule type="cellIs" dxfId="17" priority="8" stopIfTrue="1" operator="greaterThan">
      <formula>0</formula>
    </cfRule>
    <cfRule type="cellIs" dxfId="16" priority="9" stopIfTrue="1" operator="greaterThan">
      <formula>500</formula>
    </cfRule>
    <cfRule type="cellIs" dxfId="15" priority="10" stopIfTrue="1" operator="greaterThan">
      <formula>1000</formula>
    </cfRule>
  </conditionalFormatting>
  <conditionalFormatting sqref="AB25">
    <cfRule type="cellIs" dxfId="14" priority="5" operator="lessThanOrEqual">
      <formula>0</formula>
    </cfRule>
  </conditionalFormatting>
  <conditionalFormatting sqref="AD25">
    <cfRule type="cellIs" dxfId="13" priority="2" stopIfTrue="1" operator="greaterThan">
      <formula>0</formula>
    </cfRule>
    <cfRule type="cellIs" dxfId="12" priority="3" stopIfTrue="1" operator="greaterThan">
      <formula>2</formula>
    </cfRule>
    <cfRule type="cellIs" dxfId="11" priority="4" stopIfTrue="1" operator="greaterThan">
      <formula>3</formula>
    </cfRule>
  </conditionalFormatting>
  <conditionalFormatting sqref="AD25">
    <cfRule type="cellIs" dxfId="10" priority="1" operator="lessThanOrEqual">
      <formula>0</formula>
    </cfRule>
  </conditionalFormatting>
  <conditionalFormatting sqref="P22">
    <cfRule type="cellIs" dxfId="9" priority="16" stopIfTrue="1" operator="equal">
      <formula>0</formula>
    </cfRule>
    <cfRule type="cellIs" dxfId="8" priority="17" stopIfTrue="1" operator="greaterThan">
      <formula>0</formula>
    </cfRule>
  </conditionalFormatting>
  <conditionalFormatting sqref="P25">
    <cfRule type="cellIs" dxfId="7" priority="18" stopIfTrue="1" operator="greaterThan">
      <formula>0</formula>
    </cfRule>
    <cfRule type="cellIs" dxfId="6" priority="19" stopIfTrue="1" operator="greaterThan">
      <formula>500</formula>
    </cfRule>
    <cfRule type="cellIs" dxfId="5" priority="20" stopIfTrue="1" operator="greaterThan">
      <formula>1000</formula>
    </cfRule>
  </conditionalFormatting>
  <conditionalFormatting sqref="P25">
    <cfRule type="cellIs" dxfId="4" priority="15" operator="lessThanOrEqual">
      <formula>0</formula>
    </cfRule>
  </conditionalFormatting>
  <conditionalFormatting sqref="R25">
    <cfRule type="cellIs" dxfId="3" priority="12" stopIfTrue="1" operator="greaterThan">
      <formula>0</formula>
    </cfRule>
    <cfRule type="cellIs" dxfId="2" priority="13" stopIfTrue="1" operator="greaterThan">
      <formula>2</formula>
    </cfRule>
    <cfRule type="cellIs" dxfId="1" priority="14" stopIfTrue="1" operator="greaterThan">
      <formula>3</formula>
    </cfRule>
  </conditionalFormatting>
  <conditionalFormatting sqref="R25">
    <cfRule type="cellIs" dxfId="0" priority="11" operator="lessThanOrEqual">
      <formula>0</formula>
    </cfRule>
  </conditionalFormatting>
  <printOptions horizontalCentered="1" verticalCentered="1"/>
  <pageMargins left="0.78740157480314965" right="0.78740157480314965" top="0.2" bottom="0.21" header="0" footer="0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4A63-6CD3-42AC-BAEE-B22FFF849327}">
  <dimension ref="A1:AV71"/>
  <sheetViews>
    <sheetView zoomScale="115" zoomScaleNormal="115" workbookViewId="0">
      <selection activeCell="P7" sqref="P7"/>
    </sheetView>
  </sheetViews>
  <sheetFormatPr baseColWidth="10" defaultRowHeight="12.75" x14ac:dyDescent="0.2"/>
  <cols>
    <col min="1" max="1" width="11.42578125" style="24"/>
    <col min="2" max="2" width="12.42578125" style="24" customWidth="1"/>
    <col min="3" max="3" width="9.140625" style="25" hidden="1" customWidth="1"/>
    <col min="4" max="4" width="9.5703125" style="25" customWidth="1"/>
    <col min="5" max="5" width="10" style="22" customWidth="1"/>
    <col min="6" max="6" width="12.85546875" style="22" hidden="1" customWidth="1"/>
    <col min="7" max="7" width="14.5703125" style="22" hidden="1" customWidth="1"/>
    <col min="8" max="8" width="9.42578125" style="23" hidden="1" customWidth="1"/>
    <col min="9" max="9" width="9.5703125" style="23" customWidth="1"/>
    <col min="10" max="10" width="9.42578125" style="22" customWidth="1"/>
    <col min="11" max="11" width="11.42578125" style="22" hidden="1" customWidth="1"/>
    <col min="12" max="12" width="10.140625" style="22" hidden="1" customWidth="1"/>
    <col min="13" max="13" width="14.42578125" style="23" hidden="1" customWidth="1"/>
    <col min="14" max="14" width="11.42578125" style="22" customWidth="1"/>
    <col min="15" max="16" width="10.140625" style="22" customWidth="1"/>
    <col min="17" max="18" width="10" style="23" customWidth="1"/>
    <col min="19" max="20" width="11.28515625" style="22" customWidth="1"/>
    <col min="21" max="21" width="11.28515625" style="24" customWidth="1"/>
    <col min="22" max="22" width="11.42578125" style="24" customWidth="1"/>
    <col min="23" max="29" width="10.28515625" style="24" customWidth="1"/>
    <col min="30" max="30" width="11.42578125" style="24"/>
    <col min="31" max="34" width="12.42578125" style="24" customWidth="1"/>
    <col min="35" max="16384" width="11.42578125" style="24"/>
  </cols>
  <sheetData>
    <row r="1" spans="1:48" s="21" customFormat="1" ht="50.25" customHeight="1" thickBot="1" x14ac:dyDescent="0.3">
      <c r="A1" s="296"/>
      <c r="B1" s="296"/>
      <c r="D1" s="447" t="s">
        <v>78</v>
      </c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295"/>
      <c r="V1" s="295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</row>
    <row r="2" spans="1:48" s="7" customFormat="1" ht="40.5" customHeight="1" thickBot="1" x14ac:dyDescent="0.3">
      <c r="A2" s="289"/>
      <c r="B2" s="289"/>
      <c r="C2" s="290"/>
      <c r="D2" s="289"/>
      <c r="E2" s="289"/>
      <c r="F2" s="291"/>
      <c r="G2" s="292"/>
      <c r="H2" s="292"/>
      <c r="I2" s="289"/>
      <c r="J2" s="289"/>
      <c r="K2" s="293"/>
      <c r="L2" s="292"/>
      <c r="M2" s="292"/>
      <c r="N2" s="289"/>
      <c r="O2" s="289"/>
      <c r="P2" s="289"/>
      <c r="Q2" s="294"/>
      <c r="R2" s="294"/>
      <c r="S2" s="289"/>
      <c r="T2" s="289"/>
      <c r="U2" s="289"/>
      <c r="V2" s="289"/>
      <c r="W2" s="441" t="s">
        <v>68</v>
      </c>
      <c r="X2" s="442"/>
      <c r="Y2" s="442"/>
      <c r="Z2" s="442"/>
      <c r="AA2" s="442"/>
      <c r="AB2" s="442"/>
      <c r="AC2" s="443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</row>
    <row r="3" spans="1:48" s="7" customFormat="1" ht="22.5" customHeight="1" thickBot="1" x14ac:dyDescent="0.3">
      <c r="A3" s="289"/>
      <c r="B3" s="289"/>
      <c r="C3" s="196"/>
      <c r="D3" s="438" t="s">
        <v>12</v>
      </c>
      <c r="E3" s="439"/>
      <c r="F3" s="439"/>
      <c r="G3" s="439"/>
      <c r="H3" s="440"/>
      <c r="I3" s="448" t="s">
        <v>13</v>
      </c>
      <c r="J3" s="449"/>
      <c r="K3" s="450"/>
      <c r="L3" s="190"/>
      <c r="M3" s="190"/>
      <c r="N3" s="317"/>
      <c r="O3" s="289"/>
      <c r="P3" s="289"/>
      <c r="Q3" s="444" t="s">
        <v>77</v>
      </c>
      <c r="R3" s="445"/>
      <c r="S3" s="445"/>
      <c r="T3" s="445"/>
      <c r="U3" s="446"/>
      <c r="V3" s="289"/>
      <c r="W3" s="193" t="s">
        <v>69</v>
      </c>
      <c r="X3" s="194" t="s">
        <v>70</v>
      </c>
      <c r="Y3" s="194" t="s">
        <v>71</v>
      </c>
      <c r="Z3" s="194" t="s">
        <v>72</v>
      </c>
      <c r="AA3" s="194" t="s">
        <v>73</v>
      </c>
      <c r="AB3" s="194" t="s">
        <v>74</v>
      </c>
      <c r="AC3" s="195" t="s">
        <v>75</v>
      </c>
      <c r="AD3" s="289"/>
      <c r="AE3" s="289"/>
      <c r="AF3" s="436" t="s">
        <v>14</v>
      </c>
      <c r="AG3" s="437"/>
      <c r="AH3" s="229">
        <v>1</v>
      </c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</row>
    <row r="4" spans="1:48" s="11" customFormat="1" ht="70.5" customHeight="1" thickBot="1" x14ac:dyDescent="0.25">
      <c r="A4" s="311"/>
      <c r="B4" s="297"/>
      <c r="C4" s="186" t="s">
        <v>2</v>
      </c>
      <c r="D4" s="287" t="s">
        <v>3</v>
      </c>
      <c r="E4" s="288" t="s">
        <v>76</v>
      </c>
      <c r="F4" s="197" t="s">
        <v>15</v>
      </c>
      <c r="G4" s="142" t="s">
        <v>79</v>
      </c>
      <c r="H4" s="192" t="s">
        <v>80</v>
      </c>
      <c r="I4" s="242" t="s">
        <v>3</v>
      </c>
      <c r="J4" s="243" t="s">
        <v>76</v>
      </c>
      <c r="K4" s="197" t="s">
        <v>15</v>
      </c>
      <c r="L4" s="201" t="s">
        <v>4</v>
      </c>
      <c r="M4" s="202" t="s">
        <v>16</v>
      </c>
      <c r="N4" s="250" t="s">
        <v>6</v>
      </c>
      <c r="O4" s="251" t="s">
        <v>5</v>
      </c>
      <c r="P4" s="252" t="s">
        <v>17</v>
      </c>
      <c r="Q4" s="191" t="s">
        <v>18</v>
      </c>
      <c r="R4" s="143" t="s">
        <v>19</v>
      </c>
      <c r="S4" s="221" t="s">
        <v>20</v>
      </c>
      <c r="T4" s="222" t="s">
        <v>21</v>
      </c>
      <c r="U4" s="144" t="s">
        <v>22</v>
      </c>
      <c r="V4" s="262" t="s">
        <v>23</v>
      </c>
      <c r="W4" s="209">
        <v>0.8</v>
      </c>
      <c r="X4" s="210">
        <v>0.7</v>
      </c>
      <c r="Y4" s="210">
        <v>0.6</v>
      </c>
      <c r="Z4" s="210">
        <v>0.5</v>
      </c>
      <c r="AA4" s="210">
        <v>0.4</v>
      </c>
      <c r="AB4" s="210">
        <v>0.3</v>
      </c>
      <c r="AC4" s="211">
        <v>0.2</v>
      </c>
      <c r="AD4" s="264" t="s">
        <v>24</v>
      </c>
      <c r="AE4" s="263" t="s">
        <v>50</v>
      </c>
      <c r="AF4" s="271" t="s">
        <v>51</v>
      </c>
      <c r="AG4" s="271" t="s">
        <v>52</v>
      </c>
      <c r="AH4" s="272" t="s">
        <v>53</v>
      </c>
      <c r="AI4" s="279" t="s">
        <v>54</v>
      </c>
      <c r="AJ4" s="280" t="s">
        <v>7</v>
      </c>
      <c r="AK4" s="309"/>
      <c r="AL4" s="310"/>
      <c r="AM4" s="310"/>
      <c r="AN4" s="310"/>
      <c r="AO4" s="311"/>
      <c r="AP4" s="311"/>
      <c r="AQ4" s="311"/>
      <c r="AR4" s="311"/>
      <c r="AS4" s="311"/>
      <c r="AT4" s="311"/>
      <c r="AU4" s="311"/>
      <c r="AV4" s="311"/>
    </row>
    <row r="5" spans="1:48" s="21" customFormat="1" ht="22.5" customHeight="1" x14ac:dyDescent="0.25">
      <c r="A5" s="296"/>
      <c r="B5" s="145" t="s">
        <v>59</v>
      </c>
      <c r="C5" s="187">
        <v>0</v>
      </c>
      <c r="D5" s="236">
        <f>EINGABE!D15</f>
        <v>0</v>
      </c>
      <c r="E5" s="237">
        <f>EINGABE!L18</f>
        <v>0</v>
      </c>
      <c r="F5" s="198">
        <v>0</v>
      </c>
      <c r="G5" s="230">
        <f>E5+F5</f>
        <v>0</v>
      </c>
      <c r="H5" s="233" t="e">
        <f t="shared" ref="H5:H31" si="0">E5/D5</f>
        <v>#DIV/0!</v>
      </c>
      <c r="I5" s="244">
        <f>EINGABE!F15</f>
        <v>0</v>
      </c>
      <c r="J5" s="245">
        <v>0</v>
      </c>
      <c r="K5" s="198">
        <v>0</v>
      </c>
      <c r="L5" s="203">
        <f>J5+K5</f>
        <v>0</v>
      </c>
      <c r="M5" s="204" t="e">
        <f t="shared" ref="M5:M31" si="1">J5/I5</f>
        <v>#DIV/0!</v>
      </c>
      <c r="N5" s="253">
        <f t="shared" ref="N5:N31" si="2">G5+L5</f>
        <v>0</v>
      </c>
      <c r="O5" s="254">
        <f t="shared" ref="O5:O31" si="3">D5+I5</f>
        <v>0</v>
      </c>
      <c r="P5" s="255">
        <f>ROUND(O5/$P$34,0)</f>
        <v>0</v>
      </c>
      <c r="Q5" s="179" t="e">
        <f>VLOOKUP(P5,GRENZWERTE_ALL!$A$11:$I$1090,4)</f>
        <v>#N/A</v>
      </c>
      <c r="R5" s="146" t="e">
        <f>VLOOKUP(P5,GRENZWERTE_ALL!$A$11:$I$1090,5)</f>
        <v>#N/A</v>
      </c>
      <c r="S5" s="223" t="e">
        <f t="shared" ref="S5:S31" si="4">D5*Q5</f>
        <v>#N/A</v>
      </c>
      <c r="T5" s="224" t="e">
        <f t="shared" ref="T5:T31" si="5">I5*R5</f>
        <v>#N/A</v>
      </c>
      <c r="U5" s="147" t="e">
        <f>SUM(S5:T5)</f>
        <v>#N/A</v>
      </c>
      <c r="V5" s="148" t="e">
        <f>IF(N5&gt;=U5,N5-U5,0)</f>
        <v>#N/A</v>
      </c>
      <c r="W5" s="212" t="e">
        <f>IF(V5&gt;U5/10,U5/10,V5)</f>
        <v>#N/A</v>
      </c>
      <c r="X5" s="213" t="e">
        <f>IF(V5&gt;2*W5,W5,V5-W5)</f>
        <v>#N/A</v>
      </c>
      <c r="Y5" s="213" t="e">
        <f>IF(V5&gt;3*W5,W5,V5-W5-X5)</f>
        <v>#N/A</v>
      </c>
      <c r="Z5" s="213" t="e">
        <f>IF(V5&gt;4*W5,W5,V5-W5-X5-Y5)</f>
        <v>#N/A</v>
      </c>
      <c r="AA5" s="213" t="e">
        <f>IF(V5&gt;5*W5,Z5,V5-W5-X5-Y5-Z5)</f>
        <v>#N/A</v>
      </c>
      <c r="AB5" s="213" t="e">
        <f>IF(V5&gt;6*W5,AA5,V5-W5-X5-Y5-Z5-AA5)</f>
        <v>#N/A</v>
      </c>
      <c r="AC5" s="214" t="e">
        <f>V5-W5-X5-Y5-Z5-AA5-AB5</f>
        <v>#N/A</v>
      </c>
      <c r="AD5" s="265" t="e">
        <f>U5+W5+X5+Y5+Z5+AA5+AB5+AC5</f>
        <v>#N/A</v>
      </c>
      <c r="AE5" s="268" t="e">
        <f>U5*$U$34</f>
        <v>#N/A</v>
      </c>
      <c r="AF5" s="273" t="e">
        <f t="shared" ref="AF5:AF31" si="6">(W5*$W$4+X5*$X$4+Y5*$Y$4+Z5*$Z$4+AA5*$AA$4+AB5*$AB$4+AC5*$AC$4)*$U$34</f>
        <v>#N/A</v>
      </c>
      <c r="AG5" s="273" t="e">
        <f t="shared" ref="AG5:AG31" si="7">AF5*$AH$3</f>
        <v>#N/A</v>
      </c>
      <c r="AH5" s="274" t="e">
        <f>AE5+AG5</f>
        <v>#N/A</v>
      </c>
      <c r="AI5" s="281" t="e">
        <f>IF(AH5&gt;=N5*$U$34,0,N5*$U$34-AH5)</f>
        <v>#N/A</v>
      </c>
      <c r="AJ5" s="282" t="e">
        <f>IF(AI5=0,0,100-AH5*100/($U$34*N5))</f>
        <v>#N/A</v>
      </c>
      <c r="AK5" s="312"/>
      <c r="AL5" s="313"/>
      <c r="AM5" s="296"/>
      <c r="AN5" s="314"/>
      <c r="AO5" s="296"/>
      <c r="AP5" s="296"/>
      <c r="AQ5" s="296"/>
      <c r="AR5" s="296"/>
      <c r="AS5" s="296"/>
      <c r="AT5" s="296"/>
      <c r="AU5" s="296"/>
      <c r="AV5" s="296"/>
    </row>
    <row r="6" spans="1:48" s="21" customFormat="1" ht="22.5" customHeight="1" x14ac:dyDescent="0.25">
      <c r="A6" s="296"/>
      <c r="B6" s="149" t="s">
        <v>60</v>
      </c>
      <c r="C6" s="188">
        <v>0</v>
      </c>
      <c r="D6" s="238" t="e">
        <f>EINGABE!P15</f>
        <v>#REF!</v>
      </c>
      <c r="E6" s="239" t="e">
        <f>EINGABE!X18</f>
        <v>#REF!</v>
      </c>
      <c r="F6" s="199">
        <v>0</v>
      </c>
      <c r="G6" s="231" t="e">
        <f>E6+F6</f>
        <v>#REF!</v>
      </c>
      <c r="H6" s="234" t="e">
        <f t="shared" si="0"/>
        <v>#REF!</v>
      </c>
      <c r="I6" s="246" t="e">
        <f>EINGABE!R15</f>
        <v>#REF!</v>
      </c>
      <c r="J6" s="247">
        <v>0</v>
      </c>
      <c r="K6" s="199">
        <v>0</v>
      </c>
      <c r="L6" s="205">
        <f t="shared" ref="L6:L31" si="8">J6+K6</f>
        <v>0</v>
      </c>
      <c r="M6" s="206" t="e">
        <f t="shared" si="1"/>
        <v>#REF!</v>
      </c>
      <c r="N6" s="256" t="e">
        <f t="shared" si="2"/>
        <v>#REF!</v>
      </c>
      <c r="O6" s="257" t="e">
        <f t="shared" si="3"/>
        <v>#REF!</v>
      </c>
      <c r="P6" s="258" t="e">
        <f>ROUND(O6/$P$36,0)</f>
        <v>#REF!</v>
      </c>
      <c r="Q6" s="180" t="e">
        <f>VLOOKUP(P6,GRENZWERTE_ALL!$A$11:$I$1090,6)</f>
        <v>#REF!</v>
      </c>
      <c r="R6" s="150" t="e">
        <f>VLOOKUP(P6,GRENZWERTE_ALL!$A$11:$I$1090,7)</f>
        <v>#REF!</v>
      </c>
      <c r="S6" s="225" t="e">
        <f t="shared" si="4"/>
        <v>#REF!</v>
      </c>
      <c r="T6" s="226" t="e">
        <f t="shared" si="5"/>
        <v>#REF!</v>
      </c>
      <c r="U6" s="151" t="e">
        <f t="shared" ref="U6:U31" si="9">SUM(S6:T6)</f>
        <v>#REF!</v>
      </c>
      <c r="V6" s="152" t="e">
        <f t="shared" ref="V6:V31" si="10">IF(N6&gt;=U6,N6-U6,0)</f>
        <v>#REF!</v>
      </c>
      <c r="W6" s="215" t="e">
        <f t="shared" ref="W6:W31" si="11">IF(V6&gt;U6/10,U6/10,V6)</f>
        <v>#REF!</v>
      </c>
      <c r="X6" s="216" t="e">
        <f t="shared" ref="X6:X31" si="12">IF(V6&gt;2*W6,W6,V6-W6)</f>
        <v>#REF!</v>
      </c>
      <c r="Y6" s="216" t="e">
        <f t="shared" ref="Y6:Y31" si="13">IF(V6&gt;3*W6,W6,V6-W6-X6)</f>
        <v>#REF!</v>
      </c>
      <c r="Z6" s="216" t="e">
        <f t="shared" ref="Z6:Z31" si="14">IF(V6&gt;4*W6,W6,V6-W6-X6-Y6)</f>
        <v>#REF!</v>
      </c>
      <c r="AA6" s="216" t="e">
        <f t="shared" ref="AA6:AA31" si="15">IF(V6&gt;5*W6,Z6,V6-W6-X6-Y6-Z6)</f>
        <v>#REF!</v>
      </c>
      <c r="AB6" s="216" t="e">
        <f t="shared" ref="AB6:AB31" si="16">IF(V6&gt;6*W6,AA6,V6-W6-X6-Y6-Z6-AA6)</f>
        <v>#REF!</v>
      </c>
      <c r="AC6" s="217" t="e">
        <f t="shared" ref="AC6:AC31" si="17">V6-W6-X6-Y6-Z6-AA6-AB6</f>
        <v>#REF!</v>
      </c>
      <c r="AD6" s="266" t="e">
        <f t="shared" ref="AD6:AD31" si="18">U6+W6+X6+Y6+Z6+AA6+AB6+AC6</f>
        <v>#REF!</v>
      </c>
      <c r="AE6" s="269" t="e">
        <f>U6*$U$36</f>
        <v>#REF!</v>
      </c>
      <c r="AF6" s="275" t="e">
        <f>(W6*$W$4+X6*$X$4+Y6*$Y$4+Z6*$Z$4+AA6*$AA$4+AB6*$AB$4+AC6*$AC$4)*$U$36</f>
        <v>#REF!</v>
      </c>
      <c r="AG6" s="275" t="e">
        <f t="shared" si="7"/>
        <v>#REF!</v>
      </c>
      <c r="AH6" s="276" t="e">
        <f t="shared" ref="AH6:AH31" si="19">AE6+AG6</f>
        <v>#REF!</v>
      </c>
      <c r="AI6" s="283" t="e">
        <f>IF(AH6&gt;=N6*$U$36,0,N6*$U$36-AH6)</f>
        <v>#REF!</v>
      </c>
      <c r="AJ6" s="284" t="e">
        <f>IF(AI6=0,0,100-AH6*100/($U$36*N6))</f>
        <v>#REF!</v>
      </c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</row>
    <row r="7" spans="1:48" s="21" customFormat="1" ht="22.5" customHeight="1" thickBot="1" x14ac:dyDescent="0.3">
      <c r="A7" s="296"/>
      <c r="B7" s="181" t="s">
        <v>61</v>
      </c>
      <c r="C7" s="189">
        <v>0</v>
      </c>
      <c r="D7" s="240" t="e">
        <f>EINGABE!AB15</f>
        <v>#REF!</v>
      </c>
      <c r="E7" s="241" t="e">
        <f>EINGABE!AJ18</f>
        <v>#REF!</v>
      </c>
      <c r="F7" s="200">
        <v>0</v>
      </c>
      <c r="G7" s="232" t="e">
        <f t="shared" ref="G7:G31" si="20">E7+F7</f>
        <v>#REF!</v>
      </c>
      <c r="H7" s="235" t="e">
        <f t="shared" si="0"/>
        <v>#REF!</v>
      </c>
      <c r="I7" s="248" t="e">
        <f>EINGABE!AD15</f>
        <v>#REF!</v>
      </c>
      <c r="J7" s="249">
        <v>0</v>
      </c>
      <c r="K7" s="200">
        <v>0</v>
      </c>
      <c r="L7" s="207">
        <f t="shared" si="8"/>
        <v>0</v>
      </c>
      <c r="M7" s="208" t="e">
        <f t="shared" si="1"/>
        <v>#REF!</v>
      </c>
      <c r="N7" s="259" t="e">
        <f t="shared" si="2"/>
        <v>#REF!</v>
      </c>
      <c r="O7" s="260" t="e">
        <f t="shared" si="3"/>
        <v>#REF!</v>
      </c>
      <c r="P7" s="261" t="e">
        <f>ROUND(O7/$P$38,0)</f>
        <v>#REF!</v>
      </c>
      <c r="Q7" s="182" t="e">
        <f>VLOOKUP(P7,GRENZWERTE_ALL!$A$11:$I$1090,8)</f>
        <v>#REF!</v>
      </c>
      <c r="R7" s="183" t="e">
        <f>VLOOKUP(P7,GRENZWERTE_ALL!$A$11:$I$1090,9)</f>
        <v>#REF!</v>
      </c>
      <c r="S7" s="227" t="e">
        <f t="shared" si="4"/>
        <v>#REF!</v>
      </c>
      <c r="T7" s="228" t="e">
        <f t="shared" si="5"/>
        <v>#REF!</v>
      </c>
      <c r="U7" s="184" t="e">
        <f t="shared" si="9"/>
        <v>#REF!</v>
      </c>
      <c r="V7" s="185" t="e">
        <f t="shared" si="10"/>
        <v>#REF!</v>
      </c>
      <c r="W7" s="218" t="e">
        <f t="shared" si="11"/>
        <v>#REF!</v>
      </c>
      <c r="X7" s="219" t="e">
        <f t="shared" si="12"/>
        <v>#REF!</v>
      </c>
      <c r="Y7" s="219" t="e">
        <f t="shared" si="13"/>
        <v>#REF!</v>
      </c>
      <c r="Z7" s="219" t="e">
        <f t="shared" si="14"/>
        <v>#REF!</v>
      </c>
      <c r="AA7" s="219" t="e">
        <f t="shared" si="15"/>
        <v>#REF!</v>
      </c>
      <c r="AB7" s="219" t="e">
        <f t="shared" si="16"/>
        <v>#REF!</v>
      </c>
      <c r="AC7" s="220" t="e">
        <f t="shared" si="17"/>
        <v>#REF!</v>
      </c>
      <c r="AD7" s="267" t="e">
        <f t="shared" si="18"/>
        <v>#REF!</v>
      </c>
      <c r="AE7" s="270" t="e">
        <f>U7*$U$38</f>
        <v>#REF!</v>
      </c>
      <c r="AF7" s="277" t="e">
        <f>(W7*$W$4+X7*$X$4+Y7*$Y$4+Z7*$Z$4+AA7*$AA$4+AB7*$AB$4+AC7*$AC$4)*$U$38</f>
        <v>#REF!</v>
      </c>
      <c r="AG7" s="277" t="e">
        <f t="shared" si="7"/>
        <v>#REF!</v>
      </c>
      <c r="AH7" s="278" t="e">
        <f t="shared" si="19"/>
        <v>#REF!</v>
      </c>
      <c r="AI7" s="285" t="e">
        <f>IF(AH7&gt;=N7*$U$38,0,N7*$U$38-AH7)</f>
        <v>#REF!</v>
      </c>
      <c r="AJ7" s="286" t="e">
        <f>IF(AI7=0,0,100-AH7*100/($U$38*N7))</f>
        <v>#REF!</v>
      </c>
      <c r="AK7" s="296"/>
      <c r="AL7" s="296"/>
      <c r="AM7" s="296"/>
      <c r="AN7" s="315"/>
      <c r="AO7" s="296"/>
      <c r="AP7" s="296"/>
      <c r="AQ7" s="296"/>
      <c r="AR7" s="296"/>
      <c r="AS7" s="296"/>
      <c r="AT7" s="296"/>
      <c r="AU7" s="296"/>
      <c r="AV7" s="296"/>
    </row>
    <row r="8" spans="1:48" ht="34.5" hidden="1" customHeight="1" x14ac:dyDescent="0.2">
      <c r="A8" s="298"/>
      <c r="C8" s="127" t="e">
        <f>EINGABE!#REF!</f>
        <v>#REF!</v>
      </c>
      <c r="D8" s="153" t="e">
        <f>EINGABE!#REF!</f>
        <v>#REF!</v>
      </c>
      <c r="E8" s="154" t="e">
        <f>EINGABE!#REF!</f>
        <v>#REF!</v>
      </c>
      <c r="F8" s="155" t="e">
        <f>EINGABE!#REF!</f>
        <v>#REF!</v>
      </c>
      <c r="G8" s="128" t="e">
        <f t="shared" si="20"/>
        <v>#REF!</v>
      </c>
      <c r="H8" s="129" t="e">
        <f t="shared" si="0"/>
        <v>#REF!</v>
      </c>
      <c r="I8" s="153" t="e">
        <f>EINGABE!#REF!</f>
        <v>#REF!</v>
      </c>
      <c r="J8" s="154" t="e">
        <f>EINGABE!#REF!</f>
        <v>#REF!</v>
      </c>
      <c r="K8" s="155" t="e">
        <f>EINGABE!#REF!</f>
        <v>#REF!</v>
      </c>
      <c r="L8" s="128" t="e">
        <f t="shared" si="8"/>
        <v>#REF!</v>
      </c>
      <c r="M8" s="129" t="e">
        <f t="shared" si="1"/>
        <v>#REF!</v>
      </c>
      <c r="N8" s="163" t="e">
        <f t="shared" si="2"/>
        <v>#REF!</v>
      </c>
      <c r="O8" s="164" t="e">
        <f t="shared" si="3"/>
        <v>#REF!</v>
      </c>
      <c r="P8" s="165" t="e">
        <f t="shared" ref="P8:P31" si="21">O8/$P$34</f>
        <v>#REF!</v>
      </c>
      <c r="Q8" s="159" t="e">
        <f>VLOOKUP(P8,#REF!,7)</f>
        <v>#REF!</v>
      </c>
      <c r="R8" s="160" t="e">
        <f>VLOOKUP(P8,#REF!,6)</f>
        <v>#REF!</v>
      </c>
      <c r="S8" s="169" t="e">
        <f t="shared" si="4"/>
        <v>#REF!</v>
      </c>
      <c r="T8" s="170" t="e">
        <f t="shared" si="5"/>
        <v>#REF!</v>
      </c>
      <c r="U8" s="171" t="e">
        <f t="shared" si="9"/>
        <v>#REF!</v>
      </c>
      <c r="V8" s="130" t="e">
        <f t="shared" si="10"/>
        <v>#REF!</v>
      </c>
      <c r="W8" s="131" t="e">
        <f t="shared" si="11"/>
        <v>#REF!</v>
      </c>
      <c r="X8" s="128" t="e">
        <f t="shared" si="12"/>
        <v>#REF!</v>
      </c>
      <c r="Y8" s="128" t="e">
        <f t="shared" si="13"/>
        <v>#REF!</v>
      </c>
      <c r="Z8" s="128" t="e">
        <f t="shared" si="14"/>
        <v>#REF!</v>
      </c>
      <c r="AA8" s="128" t="e">
        <f t="shared" si="15"/>
        <v>#REF!</v>
      </c>
      <c r="AB8" s="128" t="e">
        <f t="shared" si="16"/>
        <v>#REF!</v>
      </c>
      <c r="AC8" s="132" t="e">
        <f t="shared" si="17"/>
        <v>#REF!</v>
      </c>
      <c r="AD8" s="132" t="e">
        <f t="shared" si="18"/>
        <v>#REF!</v>
      </c>
      <c r="AE8" s="130" t="e">
        <f t="shared" ref="AE8:AE31" si="22">U8*$U$34</f>
        <v>#REF!</v>
      </c>
      <c r="AF8" s="133" t="e">
        <f t="shared" si="6"/>
        <v>#REF!</v>
      </c>
      <c r="AG8" s="133" t="e">
        <f t="shared" si="7"/>
        <v>#REF!</v>
      </c>
      <c r="AH8" s="134" t="e">
        <f t="shared" si="19"/>
        <v>#REF!</v>
      </c>
      <c r="AI8" s="175" t="e">
        <f t="shared" ref="AI8:AI31" si="23">IF(AH8&gt;=N8*$U$34,0,N8*$U$34-AH8)</f>
        <v>#REF!</v>
      </c>
      <c r="AJ8" s="176" t="e">
        <f t="shared" ref="AJ8:AJ31" si="24">IF(AI8=0,0,100-AH8*100/($U$34*N8))</f>
        <v>#REF!</v>
      </c>
    </row>
    <row r="9" spans="1:48" hidden="1" x14ac:dyDescent="0.2">
      <c r="A9" s="298"/>
      <c r="C9" s="127" t="e">
        <f>EINGABE!#REF!</f>
        <v>#REF!</v>
      </c>
      <c r="D9" s="153" t="e">
        <f>EINGABE!#REF!</f>
        <v>#REF!</v>
      </c>
      <c r="E9" s="154" t="e">
        <f>EINGABE!#REF!</f>
        <v>#REF!</v>
      </c>
      <c r="F9" s="155" t="e">
        <f>EINGABE!#REF!</f>
        <v>#REF!</v>
      </c>
      <c r="G9" s="128" t="e">
        <f t="shared" si="20"/>
        <v>#REF!</v>
      </c>
      <c r="H9" s="129" t="e">
        <f t="shared" si="0"/>
        <v>#REF!</v>
      </c>
      <c r="I9" s="153" t="e">
        <f>EINGABE!#REF!</f>
        <v>#REF!</v>
      </c>
      <c r="J9" s="154" t="e">
        <f>EINGABE!#REF!</f>
        <v>#REF!</v>
      </c>
      <c r="K9" s="155" t="e">
        <f>EINGABE!#REF!</f>
        <v>#REF!</v>
      </c>
      <c r="L9" s="128" t="e">
        <f t="shared" si="8"/>
        <v>#REF!</v>
      </c>
      <c r="M9" s="129" t="e">
        <f t="shared" si="1"/>
        <v>#REF!</v>
      </c>
      <c r="N9" s="163" t="e">
        <f t="shared" si="2"/>
        <v>#REF!</v>
      </c>
      <c r="O9" s="164" t="e">
        <f t="shared" si="3"/>
        <v>#REF!</v>
      </c>
      <c r="P9" s="165" t="e">
        <f t="shared" si="21"/>
        <v>#REF!</v>
      </c>
      <c r="Q9" s="159" t="e">
        <f>VLOOKUP(P9,#REF!,7)</f>
        <v>#REF!</v>
      </c>
      <c r="R9" s="160" t="e">
        <f>VLOOKUP(P9,#REF!,6)</f>
        <v>#REF!</v>
      </c>
      <c r="S9" s="169" t="e">
        <f t="shared" si="4"/>
        <v>#REF!</v>
      </c>
      <c r="T9" s="170" t="e">
        <f t="shared" si="5"/>
        <v>#REF!</v>
      </c>
      <c r="U9" s="171" t="e">
        <f t="shared" si="9"/>
        <v>#REF!</v>
      </c>
      <c r="V9" s="130" t="e">
        <f t="shared" si="10"/>
        <v>#REF!</v>
      </c>
      <c r="W9" s="131" t="e">
        <f t="shared" si="11"/>
        <v>#REF!</v>
      </c>
      <c r="X9" s="128" t="e">
        <f t="shared" si="12"/>
        <v>#REF!</v>
      </c>
      <c r="Y9" s="128" t="e">
        <f t="shared" si="13"/>
        <v>#REF!</v>
      </c>
      <c r="Z9" s="128" t="e">
        <f t="shared" si="14"/>
        <v>#REF!</v>
      </c>
      <c r="AA9" s="128" t="e">
        <f t="shared" si="15"/>
        <v>#REF!</v>
      </c>
      <c r="AB9" s="128" t="e">
        <f t="shared" si="16"/>
        <v>#REF!</v>
      </c>
      <c r="AC9" s="132" t="e">
        <f t="shared" si="17"/>
        <v>#REF!</v>
      </c>
      <c r="AD9" s="132" t="e">
        <f t="shared" si="18"/>
        <v>#REF!</v>
      </c>
      <c r="AE9" s="130" t="e">
        <f t="shared" si="22"/>
        <v>#REF!</v>
      </c>
      <c r="AF9" s="133" t="e">
        <f t="shared" si="6"/>
        <v>#REF!</v>
      </c>
      <c r="AG9" s="133" t="e">
        <f t="shared" si="7"/>
        <v>#REF!</v>
      </c>
      <c r="AH9" s="134" t="e">
        <f t="shared" si="19"/>
        <v>#REF!</v>
      </c>
      <c r="AI9" s="175" t="e">
        <f t="shared" si="23"/>
        <v>#REF!</v>
      </c>
      <c r="AJ9" s="176" t="e">
        <f t="shared" si="24"/>
        <v>#REF!</v>
      </c>
    </row>
    <row r="10" spans="1:48" hidden="1" x14ac:dyDescent="0.2">
      <c r="A10" s="298"/>
      <c r="C10" s="127" t="e">
        <f>EINGABE!#REF!</f>
        <v>#REF!</v>
      </c>
      <c r="D10" s="153" t="e">
        <f>EINGABE!#REF!</f>
        <v>#REF!</v>
      </c>
      <c r="E10" s="154" t="e">
        <f>EINGABE!#REF!</f>
        <v>#REF!</v>
      </c>
      <c r="F10" s="155" t="e">
        <f>EINGABE!#REF!</f>
        <v>#REF!</v>
      </c>
      <c r="G10" s="128" t="e">
        <f t="shared" si="20"/>
        <v>#REF!</v>
      </c>
      <c r="H10" s="129" t="e">
        <f t="shared" si="0"/>
        <v>#REF!</v>
      </c>
      <c r="I10" s="153" t="e">
        <f>EINGABE!#REF!</f>
        <v>#REF!</v>
      </c>
      <c r="J10" s="154" t="e">
        <f>EINGABE!#REF!</f>
        <v>#REF!</v>
      </c>
      <c r="K10" s="155" t="e">
        <f>EINGABE!#REF!</f>
        <v>#REF!</v>
      </c>
      <c r="L10" s="128" t="e">
        <f t="shared" si="8"/>
        <v>#REF!</v>
      </c>
      <c r="M10" s="129" t="e">
        <f t="shared" si="1"/>
        <v>#REF!</v>
      </c>
      <c r="N10" s="163" t="e">
        <f t="shared" si="2"/>
        <v>#REF!</v>
      </c>
      <c r="O10" s="164" t="e">
        <f t="shared" si="3"/>
        <v>#REF!</v>
      </c>
      <c r="P10" s="165" t="e">
        <f t="shared" si="21"/>
        <v>#REF!</v>
      </c>
      <c r="Q10" s="159" t="e">
        <f>VLOOKUP(P10,#REF!,7)</f>
        <v>#REF!</v>
      </c>
      <c r="R10" s="160" t="e">
        <f>VLOOKUP(P10,#REF!,6)</f>
        <v>#REF!</v>
      </c>
      <c r="S10" s="169" t="e">
        <f t="shared" si="4"/>
        <v>#REF!</v>
      </c>
      <c r="T10" s="170" t="e">
        <f t="shared" si="5"/>
        <v>#REF!</v>
      </c>
      <c r="U10" s="171" t="e">
        <f t="shared" si="9"/>
        <v>#REF!</v>
      </c>
      <c r="V10" s="130" t="e">
        <f t="shared" si="10"/>
        <v>#REF!</v>
      </c>
      <c r="W10" s="131" t="e">
        <f t="shared" si="11"/>
        <v>#REF!</v>
      </c>
      <c r="X10" s="128" t="e">
        <f t="shared" si="12"/>
        <v>#REF!</v>
      </c>
      <c r="Y10" s="128" t="e">
        <f t="shared" si="13"/>
        <v>#REF!</v>
      </c>
      <c r="Z10" s="128" t="e">
        <f t="shared" si="14"/>
        <v>#REF!</v>
      </c>
      <c r="AA10" s="128" t="e">
        <f t="shared" si="15"/>
        <v>#REF!</v>
      </c>
      <c r="AB10" s="128" t="e">
        <f t="shared" si="16"/>
        <v>#REF!</v>
      </c>
      <c r="AC10" s="132" t="e">
        <f t="shared" si="17"/>
        <v>#REF!</v>
      </c>
      <c r="AD10" s="132" t="e">
        <f t="shared" si="18"/>
        <v>#REF!</v>
      </c>
      <c r="AE10" s="130" t="e">
        <f t="shared" si="22"/>
        <v>#REF!</v>
      </c>
      <c r="AF10" s="133" t="e">
        <f t="shared" si="6"/>
        <v>#REF!</v>
      </c>
      <c r="AG10" s="133" t="e">
        <f t="shared" si="7"/>
        <v>#REF!</v>
      </c>
      <c r="AH10" s="134" t="e">
        <f t="shared" si="19"/>
        <v>#REF!</v>
      </c>
      <c r="AI10" s="175" t="e">
        <f t="shared" si="23"/>
        <v>#REF!</v>
      </c>
      <c r="AJ10" s="176" t="e">
        <f t="shared" si="24"/>
        <v>#REF!</v>
      </c>
    </row>
    <row r="11" spans="1:48" hidden="1" x14ac:dyDescent="0.2">
      <c r="A11" s="298"/>
      <c r="C11" s="127" t="e">
        <f>#REF!</f>
        <v>#REF!</v>
      </c>
      <c r="D11" s="153" t="e">
        <f>EINGABE!#REF!</f>
        <v>#REF!</v>
      </c>
      <c r="E11" s="154" t="e">
        <f>EINGABE!#REF!</f>
        <v>#REF!</v>
      </c>
      <c r="F11" s="155" t="e">
        <f>EINGABE!#REF!</f>
        <v>#REF!</v>
      </c>
      <c r="G11" s="128" t="e">
        <f t="shared" si="20"/>
        <v>#REF!</v>
      </c>
      <c r="H11" s="129" t="e">
        <f t="shared" si="0"/>
        <v>#REF!</v>
      </c>
      <c r="I11" s="153" t="e">
        <f>EINGABE!#REF!</f>
        <v>#REF!</v>
      </c>
      <c r="J11" s="154" t="e">
        <f>EINGABE!#REF!</f>
        <v>#REF!</v>
      </c>
      <c r="K11" s="155" t="e">
        <f>EINGABE!#REF!</f>
        <v>#REF!</v>
      </c>
      <c r="L11" s="128" t="e">
        <f t="shared" si="8"/>
        <v>#REF!</v>
      </c>
      <c r="M11" s="129" t="e">
        <f t="shared" si="1"/>
        <v>#REF!</v>
      </c>
      <c r="N11" s="163" t="e">
        <f t="shared" si="2"/>
        <v>#REF!</v>
      </c>
      <c r="O11" s="164" t="e">
        <f t="shared" si="3"/>
        <v>#REF!</v>
      </c>
      <c r="P11" s="165" t="e">
        <f t="shared" si="21"/>
        <v>#REF!</v>
      </c>
      <c r="Q11" s="159" t="e">
        <f>VLOOKUP(P11,#REF!,7)</f>
        <v>#REF!</v>
      </c>
      <c r="R11" s="160" t="e">
        <f>VLOOKUP(P11,#REF!,6)</f>
        <v>#REF!</v>
      </c>
      <c r="S11" s="169" t="e">
        <f t="shared" si="4"/>
        <v>#REF!</v>
      </c>
      <c r="T11" s="170" t="e">
        <f t="shared" si="5"/>
        <v>#REF!</v>
      </c>
      <c r="U11" s="171" t="e">
        <f t="shared" si="9"/>
        <v>#REF!</v>
      </c>
      <c r="V11" s="130" t="e">
        <f t="shared" si="10"/>
        <v>#REF!</v>
      </c>
      <c r="W11" s="131" t="e">
        <f t="shared" si="11"/>
        <v>#REF!</v>
      </c>
      <c r="X11" s="128" t="e">
        <f t="shared" si="12"/>
        <v>#REF!</v>
      </c>
      <c r="Y11" s="128" t="e">
        <f t="shared" si="13"/>
        <v>#REF!</v>
      </c>
      <c r="Z11" s="128" t="e">
        <f t="shared" si="14"/>
        <v>#REF!</v>
      </c>
      <c r="AA11" s="128" t="e">
        <f t="shared" si="15"/>
        <v>#REF!</v>
      </c>
      <c r="AB11" s="128" t="e">
        <f t="shared" si="16"/>
        <v>#REF!</v>
      </c>
      <c r="AC11" s="132" t="e">
        <f t="shared" si="17"/>
        <v>#REF!</v>
      </c>
      <c r="AD11" s="132" t="e">
        <f t="shared" si="18"/>
        <v>#REF!</v>
      </c>
      <c r="AE11" s="130" t="e">
        <f t="shared" si="22"/>
        <v>#REF!</v>
      </c>
      <c r="AF11" s="133" t="e">
        <f t="shared" si="6"/>
        <v>#REF!</v>
      </c>
      <c r="AG11" s="133" t="e">
        <f t="shared" si="7"/>
        <v>#REF!</v>
      </c>
      <c r="AH11" s="134" t="e">
        <f t="shared" si="19"/>
        <v>#REF!</v>
      </c>
      <c r="AI11" s="175" t="e">
        <f t="shared" si="23"/>
        <v>#REF!</v>
      </c>
      <c r="AJ11" s="176" t="e">
        <f t="shared" si="24"/>
        <v>#REF!</v>
      </c>
    </row>
    <row r="12" spans="1:48" hidden="1" x14ac:dyDescent="0.2">
      <c r="A12" s="298"/>
      <c r="C12" s="127" t="e">
        <f>#REF!</f>
        <v>#REF!</v>
      </c>
      <c r="D12" s="153" t="e">
        <f>EINGABE!#REF!</f>
        <v>#REF!</v>
      </c>
      <c r="E12" s="154" t="e">
        <f>EINGABE!#REF!</f>
        <v>#REF!</v>
      </c>
      <c r="F12" s="155" t="e">
        <f>EINGABE!#REF!</f>
        <v>#REF!</v>
      </c>
      <c r="G12" s="128" t="e">
        <f t="shared" si="20"/>
        <v>#REF!</v>
      </c>
      <c r="H12" s="129" t="e">
        <f t="shared" si="0"/>
        <v>#REF!</v>
      </c>
      <c r="I12" s="153" t="e">
        <f>EINGABE!#REF!</f>
        <v>#REF!</v>
      </c>
      <c r="J12" s="154" t="e">
        <f>EINGABE!#REF!</f>
        <v>#REF!</v>
      </c>
      <c r="K12" s="155" t="e">
        <f>EINGABE!#REF!</f>
        <v>#REF!</v>
      </c>
      <c r="L12" s="128" t="e">
        <f t="shared" si="8"/>
        <v>#REF!</v>
      </c>
      <c r="M12" s="129" t="e">
        <f t="shared" si="1"/>
        <v>#REF!</v>
      </c>
      <c r="N12" s="163" t="e">
        <f t="shared" si="2"/>
        <v>#REF!</v>
      </c>
      <c r="O12" s="164" t="e">
        <f t="shared" si="3"/>
        <v>#REF!</v>
      </c>
      <c r="P12" s="165" t="e">
        <f t="shared" si="21"/>
        <v>#REF!</v>
      </c>
      <c r="Q12" s="159" t="e">
        <f>VLOOKUP(P12,#REF!,7)</f>
        <v>#REF!</v>
      </c>
      <c r="R12" s="160" t="e">
        <f>VLOOKUP(P12,#REF!,6)</f>
        <v>#REF!</v>
      </c>
      <c r="S12" s="169" t="e">
        <f t="shared" si="4"/>
        <v>#REF!</v>
      </c>
      <c r="T12" s="170" t="e">
        <f t="shared" si="5"/>
        <v>#REF!</v>
      </c>
      <c r="U12" s="171" t="e">
        <f t="shared" si="9"/>
        <v>#REF!</v>
      </c>
      <c r="V12" s="130" t="e">
        <f t="shared" si="10"/>
        <v>#REF!</v>
      </c>
      <c r="W12" s="131" t="e">
        <f t="shared" si="11"/>
        <v>#REF!</v>
      </c>
      <c r="X12" s="128" t="e">
        <f t="shared" si="12"/>
        <v>#REF!</v>
      </c>
      <c r="Y12" s="128" t="e">
        <f t="shared" si="13"/>
        <v>#REF!</v>
      </c>
      <c r="Z12" s="128" t="e">
        <f t="shared" si="14"/>
        <v>#REF!</v>
      </c>
      <c r="AA12" s="128" t="e">
        <f t="shared" si="15"/>
        <v>#REF!</v>
      </c>
      <c r="AB12" s="128" t="e">
        <f t="shared" si="16"/>
        <v>#REF!</v>
      </c>
      <c r="AC12" s="132" t="e">
        <f t="shared" si="17"/>
        <v>#REF!</v>
      </c>
      <c r="AD12" s="132" t="e">
        <f t="shared" si="18"/>
        <v>#REF!</v>
      </c>
      <c r="AE12" s="130" t="e">
        <f t="shared" si="22"/>
        <v>#REF!</v>
      </c>
      <c r="AF12" s="133" t="e">
        <f t="shared" si="6"/>
        <v>#REF!</v>
      </c>
      <c r="AG12" s="133" t="e">
        <f t="shared" si="7"/>
        <v>#REF!</v>
      </c>
      <c r="AH12" s="134" t="e">
        <f t="shared" si="19"/>
        <v>#REF!</v>
      </c>
      <c r="AI12" s="175" t="e">
        <f t="shared" si="23"/>
        <v>#REF!</v>
      </c>
      <c r="AJ12" s="176" t="e">
        <f t="shared" si="24"/>
        <v>#REF!</v>
      </c>
    </row>
    <row r="13" spans="1:48" hidden="1" x14ac:dyDescent="0.2">
      <c r="A13" s="298"/>
      <c r="C13" s="127" t="e">
        <f>#REF!</f>
        <v>#REF!</v>
      </c>
      <c r="D13" s="153" t="e">
        <f>EINGABE!#REF!</f>
        <v>#REF!</v>
      </c>
      <c r="E13" s="154" t="e">
        <f>EINGABE!#REF!</f>
        <v>#REF!</v>
      </c>
      <c r="F13" s="155" t="e">
        <f>EINGABE!#REF!</f>
        <v>#REF!</v>
      </c>
      <c r="G13" s="128" t="e">
        <f t="shared" si="20"/>
        <v>#REF!</v>
      </c>
      <c r="H13" s="129" t="e">
        <f t="shared" si="0"/>
        <v>#REF!</v>
      </c>
      <c r="I13" s="153" t="e">
        <f>EINGABE!#REF!</f>
        <v>#REF!</v>
      </c>
      <c r="J13" s="154" t="e">
        <f>EINGABE!#REF!</f>
        <v>#REF!</v>
      </c>
      <c r="K13" s="155" t="e">
        <f>EINGABE!#REF!</f>
        <v>#REF!</v>
      </c>
      <c r="L13" s="128" t="e">
        <f t="shared" si="8"/>
        <v>#REF!</v>
      </c>
      <c r="M13" s="129" t="e">
        <f t="shared" si="1"/>
        <v>#REF!</v>
      </c>
      <c r="N13" s="163" t="e">
        <f t="shared" si="2"/>
        <v>#REF!</v>
      </c>
      <c r="O13" s="164" t="e">
        <f t="shared" si="3"/>
        <v>#REF!</v>
      </c>
      <c r="P13" s="165" t="e">
        <f t="shared" si="21"/>
        <v>#REF!</v>
      </c>
      <c r="Q13" s="159" t="e">
        <f>VLOOKUP(P13,#REF!,7)</f>
        <v>#REF!</v>
      </c>
      <c r="R13" s="160" t="e">
        <f>VLOOKUP(P13,#REF!,6)</f>
        <v>#REF!</v>
      </c>
      <c r="S13" s="169" t="e">
        <f t="shared" si="4"/>
        <v>#REF!</v>
      </c>
      <c r="T13" s="170" t="e">
        <f t="shared" si="5"/>
        <v>#REF!</v>
      </c>
      <c r="U13" s="171" t="e">
        <f t="shared" si="9"/>
        <v>#REF!</v>
      </c>
      <c r="V13" s="130" t="e">
        <f t="shared" si="10"/>
        <v>#REF!</v>
      </c>
      <c r="W13" s="131" t="e">
        <f t="shared" si="11"/>
        <v>#REF!</v>
      </c>
      <c r="X13" s="128" t="e">
        <f t="shared" si="12"/>
        <v>#REF!</v>
      </c>
      <c r="Y13" s="128" t="e">
        <f t="shared" si="13"/>
        <v>#REF!</v>
      </c>
      <c r="Z13" s="128" t="e">
        <f t="shared" si="14"/>
        <v>#REF!</v>
      </c>
      <c r="AA13" s="128" t="e">
        <f t="shared" si="15"/>
        <v>#REF!</v>
      </c>
      <c r="AB13" s="128" t="e">
        <f t="shared" si="16"/>
        <v>#REF!</v>
      </c>
      <c r="AC13" s="132" t="e">
        <f t="shared" si="17"/>
        <v>#REF!</v>
      </c>
      <c r="AD13" s="132" t="e">
        <f t="shared" si="18"/>
        <v>#REF!</v>
      </c>
      <c r="AE13" s="130" t="e">
        <f t="shared" si="22"/>
        <v>#REF!</v>
      </c>
      <c r="AF13" s="133" t="e">
        <f t="shared" si="6"/>
        <v>#REF!</v>
      </c>
      <c r="AG13" s="133" t="e">
        <f t="shared" si="7"/>
        <v>#REF!</v>
      </c>
      <c r="AH13" s="134" t="e">
        <f t="shared" si="19"/>
        <v>#REF!</v>
      </c>
      <c r="AI13" s="175" t="e">
        <f t="shared" si="23"/>
        <v>#REF!</v>
      </c>
      <c r="AJ13" s="176" t="e">
        <f t="shared" si="24"/>
        <v>#REF!</v>
      </c>
    </row>
    <row r="14" spans="1:48" hidden="1" x14ac:dyDescent="0.2">
      <c r="A14" s="298"/>
      <c r="C14" s="127" t="e">
        <f>#REF!</f>
        <v>#REF!</v>
      </c>
      <c r="D14" s="153" t="e">
        <f>EINGABE!#REF!</f>
        <v>#REF!</v>
      </c>
      <c r="E14" s="154" t="e">
        <f>EINGABE!#REF!</f>
        <v>#REF!</v>
      </c>
      <c r="F14" s="155" t="e">
        <f>EINGABE!#REF!</f>
        <v>#REF!</v>
      </c>
      <c r="G14" s="128" t="e">
        <f t="shared" si="20"/>
        <v>#REF!</v>
      </c>
      <c r="H14" s="129" t="e">
        <f t="shared" si="0"/>
        <v>#REF!</v>
      </c>
      <c r="I14" s="153" t="e">
        <f>EINGABE!#REF!</f>
        <v>#REF!</v>
      </c>
      <c r="J14" s="154" t="e">
        <f>EINGABE!#REF!</f>
        <v>#REF!</v>
      </c>
      <c r="K14" s="155" t="e">
        <f>EINGABE!#REF!</f>
        <v>#REF!</v>
      </c>
      <c r="L14" s="128" t="e">
        <f t="shared" si="8"/>
        <v>#REF!</v>
      </c>
      <c r="M14" s="129" t="e">
        <f t="shared" si="1"/>
        <v>#REF!</v>
      </c>
      <c r="N14" s="163" t="e">
        <f t="shared" si="2"/>
        <v>#REF!</v>
      </c>
      <c r="O14" s="164" t="e">
        <f t="shared" si="3"/>
        <v>#REF!</v>
      </c>
      <c r="P14" s="165" t="e">
        <f t="shared" si="21"/>
        <v>#REF!</v>
      </c>
      <c r="Q14" s="159" t="e">
        <f>VLOOKUP(P14,#REF!,7)</f>
        <v>#REF!</v>
      </c>
      <c r="R14" s="160" t="e">
        <f>VLOOKUP(P14,#REF!,6)</f>
        <v>#REF!</v>
      </c>
      <c r="S14" s="169" t="e">
        <f t="shared" si="4"/>
        <v>#REF!</v>
      </c>
      <c r="T14" s="170" t="e">
        <f t="shared" si="5"/>
        <v>#REF!</v>
      </c>
      <c r="U14" s="171" t="e">
        <f t="shared" si="9"/>
        <v>#REF!</v>
      </c>
      <c r="V14" s="130" t="e">
        <f t="shared" si="10"/>
        <v>#REF!</v>
      </c>
      <c r="W14" s="131" t="e">
        <f t="shared" si="11"/>
        <v>#REF!</v>
      </c>
      <c r="X14" s="128" t="e">
        <f t="shared" si="12"/>
        <v>#REF!</v>
      </c>
      <c r="Y14" s="128" t="e">
        <f t="shared" si="13"/>
        <v>#REF!</v>
      </c>
      <c r="Z14" s="128" t="e">
        <f t="shared" si="14"/>
        <v>#REF!</v>
      </c>
      <c r="AA14" s="128" t="e">
        <f t="shared" si="15"/>
        <v>#REF!</v>
      </c>
      <c r="AB14" s="128" t="e">
        <f t="shared" si="16"/>
        <v>#REF!</v>
      </c>
      <c r="AC14" s="132" t="e">
        <f t="shared" si="17"/>
        <v>#REF!</v>
      </c>
      <c r="AD14" s="132" t="e">
        <f t="shared" si="18"/>
        <v>#REF!</v>
      </c>
      <c r="AE14" s="130" t="e">
        <f t="shared" si="22"/>
        <v>#REF!</v>
      </c>
      <c r="AF14" s="133" t="e">
        <f t="shared" si="6"/>
        <v>#REF!</v>
      </c>
      <c r="AG14" s="133" t="e">
        <f t="shared" si="7"/>
        <v>#REF!</v>
      </c>
      <c r="AH14" s="134" t="e">
        <f t="shared" si="19"/>
        <v>#REF!</v>
      </c>
      <c r="AI14" s="175" t="e">
        <f t="shared" si="23"/>
        <v>#REF!</v>
      </c>
      <c r="AJ14" s="176" t="e">
        <f t="shared" si="24"/>
        <v>#REF!</v>
      </c>
    </row>
    <row r="15" spans="1:48" hidden="1" x14ac:dyDescent="0.2">
      <c r="A15" s="298"/>
      <c r="C15" s="127" t="e">
        <f>#REF!</f>
        <v>#REF!</v>
      </c>
      <c r="D15" s="153" t="e">
        <f>EINGABE!#REF!</f>
        <v>#REF!</v>
      </c>
      <c r="E15" s="154" t="e">
        <f>EINGABE!#REF!</f>
        <v>#REF!</v>
      </c>
      <c r="F15" s="155" t="e">
        <f>EINGABE!#REF!</f>
        <v>#REF!</v>
      </c>
      <c r="G15" s="128" t="e">
        <f t="shared" si="20"/>
        <v>#REF!</v>
      </c>
      <c r="H15" s="129" t="e">
        <f t="shared" si="0"/>
        <v>#REF!</v>
      </c>
      <c r="I15" s="153" t="e">
        <f>EINGABE!#REF!</f>
        <v>#REF!</v>
      </c>
      <c r="J15" s="154" t="e">
        <f>EINGABE!#REF!</f>
        <v>#REF!</v>
      </c>
      <c r="K15" s="155" t="e">
        <f>EINGABE!#REF!</f>
        <v>#REF!</v>
      </c>
      <c r="L15" s="128" t="e">
        <f t="shared" si="8"/>
        <v>#REF!</v>
      </c>
      <c r="M15" s="129" t="e">
        <f t="shared" si="1"/>
        <v>#REF!</v>
      </c>
      <c r="N15" s="163" t="e">
        <f t="shared" si="2"/>
        <v>#REF!</v>
      </c>
      <c r="O15" s="164" t="e">
        <f t="shared" si="3"/>
        <v>#REF!</v>
      </c>
      <c r="P15" s="165" t="e">
        <f t="shared" si="21"/>
        <v>#REF!</v>
      </c>
      <c r="Q15" s="159" t="e">
        <f>VLOOKUP(P15,#REF!,7)</f>
        <v>#REF!</v>
      </c>
      <c r="R15" s="160" t="e">
        <f>VLOOKUP(P15,#REF!,6)</f>
        <v>#REF!</v>
      </c>
      <c r="S15" s="169" t="e">
        <f t="shared" si="4"/>
        <v>#REF!</v>
      </c>
      <c r="T15" s="170" t="e">
        <f t="shared" si="5"/>
        <v>#REF!</v>
      </c>
      <c r="U15" s="171" t="e">
        <f t="shared" si="9"/>
        <v>#REF!</v>
      </c>
      <c r="V15" s="130" t="e">
        <f t="shared" si="10"/>
        <v>#REF!</v>
      </c>
      <c r="W15" s="131" t="e">
        <f t="shared" si="11"/>
        <v>#REF!</v>
      </c>
      <c r="X15" s="128" t="e">
        <f t="shared" si="12"/>
        <v>#REF!</v>
      </c>
      <c r="Y15" s="128" t="e">
        <f t="shared" si="13"/>
        <v>#REF!</v>
      </c>
      <c r="Z15" s="128" t="e">
        <f t="shared" si="14"/>
        <v>#REF!</v>
      </c>
      <c r="AA15" s="128" t="e">
        <f t="shared" si="15"/>
        <v>#REF!</v>
      </c>
      <c r="AB15" s="128" t="e">
        <f t="shared" si="16"/>
        <v>#REF!</v>
      </c>
      <c r="AC15" s="132" t="e">
        <f t="shared" si="17"/>
        <v>#REF!</v>
      </c>
      <c r="AD15" s="132" t="e">
        <f t="shared" si="18"/>
        <v>#REF!</v>
      </c>
      <c r="AE15" s="130" t="e">
        <f t="shared" si="22"/>
        <v>#REF!</v>
      </c>
      <c r="AF15" s="133" t="e">
        <f t="shared" si="6"/>
        <v>#REF!</v>
      </c>
      <c r="AG15" s="133" t="e">
        <f t="shared" si="7"/>
        <v>#REF!</v>
      </c>
      <c r="AH15" s="134" t="e">
        <f t="shared" si="19"/>
        <v>#REF!</v>
      </c>
      <c r="AI15" s="175" t="e">
        <f t="shared" si="23"/>
        <v>#REF!</v>
      </c>
      <c r="AJ15" s="176" t="e">
        <f t="shared" si="24"/>
        <v>#REF!</v>
      </c>
    </row>
    <row r="16" spans="1:48" hidden="1" x14ac:dyDescent="0.2">
      <c r="A16" s="298"/>
      <c r="C16" s="127" t="e">
        <f>#REF!</f>
        <v>#REF!</v>
      </c>
      <c r="D16" s="153" t="e">
        <f>EINGABE!#REF!</f>
        <v>#REF!</v>
      </c>
      <c r="E16" s="154" t="e">
        <f>EINGABE!#REF!</f>
        <v>#REF!</v>
      </c>
      <c r="F16" s="155" t="e">
        <f>EINGABE!#REF!</f>
        <v>#REF!</v>
      </c>
      <c r="G16" s="128" t="e">
        <f t="shared" si="20"/>
        <v>#REF!</v>
      </c>
      <c r="H16" s="129" t="e">
        <f t="shared" si="0"/>
        <v>#REF!</v>
      </c>
      <c r="I16" s="153" t="e">
        <f>EINGABE!#REF!</f>
        <v>#REF!</v>
      </c>
      <c r="J16" s="154" t="e">
        <f>EINGABE!#REF!</f>
        <v>#REF!</v>
      </c>
      <c r="K16" s="155" t="e">
        <f>EINGABE!#REF!</f>
        <v>#REF!</v>
      </c>
      <c r="L16" s="128" t="e">
        <f t="shared" si="8"/>
        <v>#REF!</v>
      </c>
      <c r="M16" s="129" t="e">
        <f t="shared" si="1"/>
        <v>#REF!</v>
      </c>
      <c r="N16" s="163" t="e">
        <f t="shared" si="2"/>
        <v>#REF!</v>
      </c>
      <c r="O16" s="164" t="e">
        <f t="shared" si="3"/>
        <v>#REF!</v>
      </c>
      <c r="P16" s="165" t="e">
        <f t="shared" si="21"/>
        <v>#REF!</v>
      </c>
      <c r="Q16" s="159" t="e">
        <f>VLOOKUP(P16,#REF!,7)</f>
        <v>#REF!</v>
      </c>
      <c r="R16" s="160" t="e">
        <f>VLOOKUP(P16,#REF!,6)</f>
        <v>#REF!</v>
      </c>
      <c r="S16" s="169" t="e">
        <f t="shared" si="4"/>
        <v>#REF!</v>
      </c>
      <c r="T16" s="170" t="e">
        <f t="shared" si="5"/>
        <v>#REF!</v>
      </c>
      <c r="U16" s="171" t="e">
        <f t="shared" si="9"/>
        <v>#REF!</v>
      </c>
      <c r="V16" s="130" t="e">
        <f t="shared" si="10"/>
        <v>#REF!</v>
      </c>
      <c r="W16" s="131" t="e">
        <f t="shared" si="11"/>
        <v>#REF!</v>
      </c>
      <c r="X16" s="128" t="e">
        <f t="shared" si="12"/>
        <v>#REF!</v>
      </c>
      <c r="Y16" s="128" t="e">
        <f t="shared" si="13"/>
        <v>#REF!</v>
      </c>
      <c r="Z16" s="128" t="e">
        <f t="shared" si="14"/>
        <v>#REF!</v>
      </c>
      <c r="AA16" s="128" t="e">
        <f t="shared" si="15"/>
        <v>#REF!</v>
      </c>
      <c r="AB16" s="128" t="e">
        <f t="shared" si="16"/>
        <v>#REF!</v>
      </c>
      <c r="AC16" s="132" t="e">
        <f t="shared" si="17"/>
        <v>#REF!</v>
      </c>
      <c r="AD16" s="132" t="e">
        <f t="shared" si="18"/>
        <v>#REF!</v>
      </c>
      <c r="AE16" s="130" t="e">
        <f t="shared" si="22"/>
        <v>#REF!</v>
      </c>
      <c r="AF16" s="133" t="e">
        <f t="shared" si="6"/>
        <v>#REF!</v>
      </c>
      <c r="AG16" s="133" t="e">
        <f t="shared" si="7"/>
        <v>#REF!</v>
      </c>
      <c r="AH16" s="134" t="e">
        <f t="shared" si="19"/>
        <v>#REF!</v>
      </c>
      <c r="AI16" s="175" t="e">
        <f t="shared" si="23"/>
        <v>#REF!</v>
      </c>
      <c r="AJ16" s="176" t="e">
        <f t="shared" si="24"/>
        <v>#REF!</v>
      </c>
    </row>
    <row r="17" spans="1:48" hidden="1" x14ac:dyDescent="0.2">
      <c r="A17" s="298"/>
      <c r="C17" s="127" t="e">
        <f>#REF!</f>
        <v>#REF!</v>
      </c>
      <c r="D17" s="153" t="e">
        <f>EINGABE!#REF!</f>
        <v>#REF!</v>
      </c>
      <c r="E17" s="154" t="e">
        <f>EINGABE!#REF!</f>
        <v>#REF!</v>
      </c>
      <c r="F17" s="155" t="e">
        <f>EINGABE!#REF!</f>
        <v>#REF!</v>
      </c>
      <c r="G17" s="128" t="e">
        <f t="shared" si="20"/>
        <v>#REF!</v>
      </c>
      <c r="H17" s="129" t="e">
        <f t="shared" si="0"/>
        <v>#REF!</v>
      </c>
      <c r="I17" s="153" t="e">
        <f>EINGABE!#REF!</f>
        <v>#REF!</v>
      </c>
      <c r="J17" s="154" t="e">
        <f>EINGABE!#REF!</f>
        <v>#REF!</v>
      </c>
      <c r="K17" s="155" t="e">
        <f>EINGABE!#REF!</f>
        <v>#REF!</v>
      </c>
      <c r="L17" s="128" t="e">
        <f t="shared" si="8"/>
        <v>#REF!</v>
      </c>
      <c r="M17" s="129" t="e">
        <f t="shared" si="1"/>
        <v>#REF!</v>
      </c>
      <c r="N17" s="163" t="e">
        <f t="shared" si="2"/>
        <v>#REF!</v>
      </c>
      <c r="O17" s="164" t="e">
        <f t="shared" si="3"/>
        <v>#REF!</v>
      </c>
      <c r="P17" s="165" t="e">
        <f t="shared" si="21"/>
        <v>#REF!</v>
      </c>
      <c r="Q17" s="159" t="e">
        <f>VLOOKUP(P17,#REF!,7)</f>
        <v>#REF!</v>
      </c>
      <c r="R17" s="160" t="e">
        <f>VLOOKUP(P17,#REF!,6)</f>
        <v>#REF!</v>
      </c>
      <c r="S17" s="169" t="e">
        <f t="shared" si="4"/>
        <v>#REF!</v>
      </c>
      <c r="T17" s="170" t="e">
        <f t="shared" si="5"/>
        <v>#REF!</v>
      </c>
      <c r="U17" s="171" t="e">
        <f t="shared" si="9"/>
        <v>#REF!</v>
      </c>
      <c r="V17" s="130" t="e">
        <f t="shared" si="10"/>
        <v>#REF!</v>
      </c>
      <c r="W17" s="131" t="e">
        <f t="shared" si="11"/>
        <v>#REF!</v>
      </c>
      <c r="X17" s="128" t="e">
        <f t="shared" si="12"/>
        <v>#REF!</v>
      </c>
      <c r="Y17" s="128" t="e">
        <f t="shared" si="13"/>
        <v>#REF!</v>
      </c>
      <c r="Z17" s="128" t="e">
        <f t="shared" si="14"/>
        <v>#REF!</v>
      </c>
      <c r="AA17" s="128" t="e">
        <f t="shared" si="15"/>
        <v>#REF!</v>
      </c>
      <c r="AB17" s="128" t="e">
        <f t="shared" si="16"/>
        <v>#REF!</v>
      </c>
      <c r="AC17" s="132" t="e">
        <f t="shared" si="17"/>
        <v>#REF!</v>
      </c>
      <c r="AD17" s="132" t="e">
        <f t="shared" si="18"/>
        <v>#REF!</v>
      </c>
      <c r="AE17" s="130" t="e">
        <f t="shared" si="22"/>
        <v>#REF!</v>
      </c>
      <c r="AF17" s="133" t="e">
        <f t="shared" si="6"/>
        <v>#REF!</v>
      </c>
      <c r="AG17" s="133" t="e">
        <f t="shared" si="7"/>
        <v>#REF!</v>
      </c>
      <c r="AH17" s="134" t="e">
        <f t="shared" si="19"/>
        <v>#REF!</v>
      </c>
      <c r="AI17" s="175" t="e">
        <f t="shared" si="23"/>
        <v>#REF!</v>
      </c>
      <c r="AJ17" s="176" t="e">
        <f t="shared" si="24"/>
        <v>#REF!</v>
      </c>
    </row>
    <row r="18" spans="1:48" hidden="1" x14ac:dyDescent="0.2">
      <c r="A18" s="298"/>
      <c r="C18" s="127" t="e">
        <f>#REF!</f>
        <v>#REF!</v>
      </c>
      <c r="D18" s="153" t="e">
        <f>EINGABE!#REF!</f>
        <v>#REF!</v>
      </c>
      <c r="E18" s="154" t="e">
        <f>EINGABE!#REF!</f>
        <v>#REF!</v>
      </c>
      <c r="F18" s="155" t="e">
        <f>EINGABE!#REF!</f>
        <v>#REF!</v>
      </c>
      <c r="G18" s="128" t="e">
        <f t="shared" si="20"/>
        <v>#REF!</v>
      </c>
      <c r="H18" s="129" t="e">
        <f t="shared" si="0"/>
        <v>#REF!</v>
      </c>
      <c r="I18" s="153" t="e">
        <f>EINGABE!#REF!</f>
        <v>#REF!</v>
      </c>
      <c r="J18" s="154" t="e">
        <f>EINGABE!#REF!</f>
        <v>#REF!</v>
      </c>
      <c r="K18" s="155" t="e">
        <f>EINGABE!#REF!</f>
        <v>#REF!</v>
      </c>
      <c r="L18" s="128" t="e">
        <f t="shared" si="8"/>
        <v>#REF!</v>
      </c>
      <c r="M18" s="129" t="e">
        <f t="shared" si="1"/>
        <v>#REF!</v>
      </c>
      <c r="N18" s="163" t="e">
        <f t="shared" si="2"/>
        <v>#REF!</v>
      </c>
      <c r="O18" s="164" t="e">
        <f t="shared" si="3"/>
        <v>#REF!</v>
      </c>
      <c r="P18" s="165" t="e">
        <f t="shared" si="21"/>
        <v>#REF!</v>
      </c>
      <c r="Q18" s="159" t="e">
        <f>VLOOKUP(P18,#REF!,7)</f>
        <v>#REF!</v>
      </c>
      <c r="R18" s="160" t="e">
        <f>VLOOKUP(P18,#REF!,6)</f>
        <v>#REF!</v>
      </c>
      <c r="S18" s="169" t="e">
        <f t="shared" si="4"/>
        <v>#REF!</v>
      </c>
      <c r="T18" s="170" t="e">
        <f t="shared" si="5"/>
        <v>#REF!</v>
      </c>
      <c r="U18" s="171" t="e">
        <f t="shared" si="9"/>
        <v>#REF!</v>
      </c>
      <c r="V18" s="130" t="e">
        <f t="shared" si="10"/>
        <v>#REF!</v>
      </c>
      <c r="W18" s="131" t="e">
        <f t="shared" si="11"/>
        <v>#REF!</v>
      </c>
      <c r="X18" s="128" t="e">
        <f t="shared" si="12"/>
        <v>#REF!</v>
      </c>
      <c r="Y18" s="128" t="e">
        <f t="shared" si="13"/>
        <v>#REF!</v>
      </c>
      <c r="Z18" s="128" t="e">
        <f t="shared" si="14"/>
        <v>#REF!</v>
      </c>
      <c r="AA18" s="128" t="e">
        <f t="shared" si="15"/>
        <v>#REF!</v>
      </c>
      <c r="AB18" s="128" t="e">
        <f t="shared" si="16"/>
        <v>#REF!</v>
      </c>
      <c r="AC18" s="132" t="e">
        <f t="shared" si="17"/>
        <v>#REF!</v>
      </c>
      <c r="AD18" s="132" t="e">
        <f t="shared" si="18"/>
        <v>#REF!</v>
      </c>
      <c r="AE18" s="130" t="e">
        <f t="shared" si="22"/>
        <v>#REF!</v>
      </c>
      <c r="AF18" s="133" t="e">
        <f t="shared" si="6"/>
        <v>#REF!</v>
      </c>
      <c r="AG18" s="133" t="e">
        <f t="shared" si="7"/>
        <v>#REF!</v>
      </c>
      <c r="AH18" s="134" t="e">
        <f t="shared" si="19"/>
        <v>#REF!</v>
      </c>
      <c r="AI18" s="175" t="e">
        <f t="shared" si="23"/>
        <v>#REF!</v>
      </c>
      <c r="AJ18" s="176" t="e">
        <f t="shared" si="24"/>
        <v>#REF!</v>
      </c>
    </row>
    <row r="19" spans="1:48" hidden="1" x14ac:dyDescent="0.2">
      <c r="A19" s="298"/>
      <c r="C19" s="127" t="e">
        <f>#REF!</f>
        <v>#REF!</v>
      </c>
      <c r="D19" s="153" t="e">
        <f>EINGABE!#REF!</f>
        <v>#REF!</v>
      </c>
      <c r="E19" s="154" t="e">
        <f>EINGABE!#REF!</f>
        <v>#REF!</v>
      </c>
      <c r="F19" s="155" t="e">
        <f>EINGABE!#REF!</f>
        <v>#REF!</v>
      </c>
      <c r="G19" s="128" t="e">
        <f t="shared" si="20"/>
        <v>#REF!</v>
      </c>
      <c r="H19" s="129" t="e">
        <f t="shared" si="0"/>
        <v>#REF!</v>
      </c>
      <c r="I19" s="153" t="e">
        <f>EINGABE!#REF!</f>
        <v>#REF!</v>
      </c>
      <c r="J19" s="154" t="e">
        <f>EINGABE!#REF!</f>
        <v>#REF!</v>
      </c>
      <c r="K19" s="155" t="e">
        <f>EINGABE!#REF!</f>
        <v>#REF!</v>
      </c>
      <c r="L19" s="128" t="e">
        <f t="shared" si="8"/>
        <v>#REF!</v>
      </c>
      <c r="M19" s="129" t="e">
        <f t="shared" si="1"/>
        <v>#REF!</v>
      </c>
      <c r="N19" s="163" t="e">
        <f t="shared" si="2"/>
        <v>#REF!</v>
      </c>
      <c r="O19" s="164" t="e">
        <f t="shared" si="3"/>
        <v>#REF!</v>
      </c>
      <c r="P19" s="165" t="e">
        <f t="shared" si="21"/>
        <v>#REF!</v>
      </c>
      <c r="Q19" s="159" t="e">
        <f>VLOOKUP(P19,#REF!,7)</f>
        <v>#REF!</v>
      </c>
      <c r="R19" s="160" t="e">
        <f>VLOOKUP(P19,#REF!,6)</f>
        <v>#REF!</v>
      </c>
      <c r="S19" s="169" t="e">
        <f t="shared" si="4"/>
        <v>#REF!</v>
      </c>
      <c r="T19" s="170" t="e">
        <f t="shared" si="5"/>
        <v>#REF!</v>
      </c>
      <c r="U19" s="171" t="e">
        <f t="shared" si="9"/>
        <v>#REF!</v>
      </c>
      <c r="V19" s="130" t="e">
        <f t="shared" si="10"/>
        <v>#REF!</v>
      </c>
      <c r="W19" s="131" t="e">
        <f t="shared" si="11"/>
        <v>#REF!</v>
      </c>
      <c r="X19" s="128" t="e">
        <f t="shared" si="12"/>
        <v>#REF!</v>
      </c>
      <c r="Y19" s="128" t="e">
        <f t="shared" si="13"/>
        <v>#REF!</v>
      </c>
      <c r="Z19" s="128" t="e">
        <f t="shared" si="14"/>
        <v>#REF!</v>
      </c>
      <c r="AA19" s="128" t="e">
        <f t="shared" si="15"/>
        <v>#REF!</v>
      </c>
      <c r="AB19" s="128" t="e">
        <f t="shared" si="16"/>
        <v>#REF!</v>
      </c>
      <c r="AC19" s="132" t="e">
        <f t="shared" si="17"/>
        <v>#REF!</v>
      </c>
      <c r="AD19" s="132" t="e">
        <f t="shared" si="18"/>
        <v>#REF!</v>
      </c>
      <c r="AE19" s="130" t="e">
        <f t="shared" si="22"/>
        <v>#REF!</v>
      </c>
      <c r="AF19" s="133" t="e">
        <f t="shared" si="6"/>
        <v>#REF!</v>
      </c>
      <c r="AG19" s="133" t="e">
        <f t="shared" si="7"/>
        <v>#REF!</v>
      </c>
      <c r="AH19" s="134" t="e">
        <f t="shared" si="19"/>
        <v>#REF!</v>
      </c>
      <c r="AI19" s="175" t="e">
        <f t="shared" si="23"/>
        <v>#REF!</v>
      </c>
      <c r="AJ19" s="176" t="e">
        <f t="shared" si="24"/>
        <v>#REF!</v>
      </c>
    </row>
    <row r="20" spans="1:48" hidden="1" x14ac:dyDescent="0.2">
      <c r="A20" s="298"/>
      <c r="C20" s="127" t="e">
        <f>#REF!</f>
        <v>#REF!</v>
      </c>
      <c r="D20" s="153" t="e">
        <f>EINGABE!#REF!</f>
        <v>#REF!</v>
      </c>
      <c r="E20" s="154" t="e">
        <f>EINGABE!#REF!</f>
        <v>#REF!</v>
      </c>
      <c r="F20" s="155" t="e">
        <f>EINGABE!#REF!</f>
        <v>#REF!</v>
      </c>
      <c r="G20" s="128" t="e">
        <f t="shared" si="20"/>
        <v>#REF!</v>
      </c>
      <c r="H20" s="129" t="e">
        <f t="shared" si="0"/>
        <v>#REF!</v>
      </c>
      <c r="I20" s="153" t="e">
        <f>EINGABE!#REF!</f>
        <v>#REF!</v>
      </c>
      <c r="J20" s="154" t="e">
        <f>EINGABE!#REF!</f>
        <v>#REF!</v>
      </c>
      <c r="K20" s="155" t="e">
        <f>EINGABE!#REF!</f>
        <v>#REF!</v>
      </c>
      <c r="L20" s="128" t="e">
        <f t="shared" si="8"/>
        <v>#REF!</v>
      </c>
      <c r="M20" s="129" t="e">
        <f t="shared" si="1"/>
        <v>#REF!</v>
      </c>
      <c r="N20" s="163" t="e">
        <f t="shared" si="2"/>
        <v>#REF!</v>
      </c>
      <c r="O20" s="164" t="e">
        <f t="shared" si="3"/>
        <v>#REF!</v>
      </c>
      <c r="P20" s="165" t="e">
        <f t="shared" si="21"/>
        <v>#REF!</v>
      </c>
      <c r="Q20" s="159" t="e">
        <f>VLOOKUP(P20,#REF!,7)</f>
        <v>#REF!</v>
      </c>
      <c r="R20" s="160" t="e">
        <f>VLOOKUP(P20,#REF!,6)</f>
        <v>#REF!</v>
      </c>
      <c r="S20" s="169" t="e">
        <f t="shared" si="4"/>
        <v>#REF!</v>
      </c>
      <c r="T20" s="170" t="e">
        <f t="shared" si="5"/>
        <v>#REF!</v>
      </c>
      <c r="U20" s="171" t="e">
        <f t="shared" si="9"/>
        <v>#REF!</v>
      </c>
      <c r="V20" s="130" t="e">
        <f t="shared" si="10"/>
        <v>#REF!</v>
      </c>
      <c r="W20" s="131" t="e">
        <f t="shared" si="11"/>
        <v>#REF!</v>
      </c>
      <c r="X20" s="128" t="e">
        <f t="shared" si="12"/>
        <v>#REF!</v>
      </c>
      <c r="Y20" s="128" t="e">
        <f t="shared" si="13"/>
        <v>#REF!</v>
      </c>
      <c r="Z20" s="128" t="e">
        <f t="shared" si="14"/>
        <v>#REF!</v>
      </c>
      <c r="AA20" s="128" t="e">
        <f t="shared" si="15"/>
        <v>#REF!</v>
      </c>
      <c r="AB20" s="128" t="e">
        <f t="shared" si="16"/>
        <v>#REF!</v>
      </c>
      <c r="AC20" s="132" t="e">
        <f t="shared" si="17"/>
        <v>#REF!</v>
      </c>
      <c r="AD20" s="132" t="e">
        <f t="shared" si="18"/>
        <v>#REF!</v>
      </c>
      <c r="AE20" s="130" t="e">
        <f t="shared" si="22"/>
        <v>#REF!</v>
      </c>
      <c r="AF20" s="133" t="e">
        <f t="shared" si="6"/>
        <v>#REF!</v>
      </c>
      <c r="AG20" s="133" t="e">
        <f t="shared" si="7"/>
        <v>#REF!</v>
      </c>
      <c r="AH20" s="134" t="e">
        <f t="shared" si="19"/>
        <v>#REF!</v>
      </c>
      <c r="AI20" s="175" t="e">
        <f t="shared" si="23"/>
        <v>#REF!</v>
      </c>
      <c r="AJ20" s="176" t="e">
        <f t="shared" si="24"/>
        <v>#REF!</v>
      </c>
    </row>
    <row r="21" spans="1:48" hidden="1" x14ac:dyDescent="0.2">
      <c r="A21" s="298"/>
      <c r="C21" s="127" t="e">
        <f>#REF!</f>
        <v>#REF!</v>
      </c>
      <c r="D21" s="153" t="e">
        <f>EINGABE!#REF!</f>
        <v>#REF!</v>
      </c>
      <c r="E21" s="154" t="e">
        <f>EINGABE!#REF!</f>
        <v>#REF!</v>
      </c>
      <c r="F21" s="155" t="e">
        <f>EINGABE!#REF!</f>
        <v>#REF!</v>
      </c>
      <c r="G21" s="128" t="e">
        <f t="shared" si="20"/>
        <v>#REF!</v>
      </c>
      <c r="H21" s="129" t="e">
        <f t="shared" si="0"/>
        <v>#REF!</v>
      </c>
      <c r="I21" s="153" t="e">
        <f>EINGABE!#REF!</f>
        <v>#REF!</v>
      </c>
      <c r="J21" s="154" t="e">
        <f>EINGABE!#REF!</f>
        <v>#REF!</v>
      </c>
      <c r="K21" s="155" t="e">
        <f>EINGABE!#REF!</f>
        <v>#REF!</v>
      </c>
      <c r="L21" s="128" t="e">
        <f t="shared" si="8"/>
        <v>#REF!</v>
      </c>
      <c r="M21" s="129" t="e">
        <f t="shared" si="1"/>
        <v>#REF!</v>
      </c>
      <c r="N21" s="163" t="e">
        <f t="shared" si="2"/>
        <v>#REF!</v>
      </c>
      <c r="O21" s="164" t="e">
        <f t="shared" si="3"/>
        <v>#REF!</v>
      </c>
      <c r="P21" s="165" t="e">
        <f t="shared" si="21"/>
        <v>#REF!</v>
      </c>
      <c r="Q21" s="159" t="e">
        <f>VLOOKUP(P21,#REF!,7)</f>
        <v>#REF!</v>
      </c>
      <c r="R21" s="160" t="e">
        <f>VLOOKUP(P21,#REF!,6)</f>
        <v>#REF!</v>
      </c>
      <c r="S21" s="169" t="e">
        <f t="shared" si="4"/>
        <v>#REF!</v>
      </c>
      <c r="T21" s="170" t="e">
        <f t="shared" si="5"/>
        <v>#REF!</v>
      </c>
      <c r="U21" s="171" t="e">
        <f t="shared" si="9"/>
        <v>#REF!</v>
      </c>
      <c r="V21" s="130" t="e">
        <f t="shared" si="10"/>
        <v>#REF!</v>
      </c>
      <c r="W21" s="131" t="e">
        <f t="shared" si="11"/>
        <v>#REF!</v>
      </c>
      <c r="X21" s="128" t="e">
        <f t="shared" si="12"/>
        <v>#REF!</v>
      </c>
      <c r="Y21" s="128" t="e">
        <f t="shared" si="13"/>
        <v>#REF!</v>
      </c>
      <c r="Z21" s="128" t="e">
        <f t="shared" si="14"/>
        <v>#REF!</v>
      </c>
      <c r="AA21" s="128" t="e">
        <f t="shared" si="15"/>
        <v>#REF!</v>
      </c>
      <c r="AB21" s="128" t="e">
        <f t="shared" si="16"/>
        <v>#REF!</v>
      </c>
      <c r="AC21" s="132" t="e">
        <f t="shared" si="17"/>
        <v>#REF!</v>
      </c>
      <c r="AD21" s="132" t="e">
        <f t="shared" si="18"/>
        <v>#REF!</v>
      </c>
      <c r="AE21" s="130" t="e">
        <f t="shared" si="22"/>
        <v>#REF!</v>
      </c>
      <c r="AF21" s="133" t="e">
        <f t="shared" si="6"/>
        <v>#REF!</v>
      </c>
      <c r="AG21" s="133" t="e">
        <f t="shared" si="7"/>
        <v>#REF!</v>
      </c>
      <c r="AH21" s="134" t="e">
        <f t="shared" si="19"/>
        <v>#REF!</v>
      </c>
      <c r="AI21" s="175" t="e">
        <f t="shared" si="23"/>
        <v>#REF!</v>
      </c>
      <c r="AJ21" s="176" t="e">
        <f t="shared" si="24"/>
        <v>#REF!</v>
      </c>
    </row>
    <row r="22" spans="1:48" hidden="1" x14ac:dyDescent="0.2">
      <c r="A22" s="298"/>
      <c r="C22" s="127" t="e">
        <f>#REF!</f>
        <v>#REF!</v>
      </c>
      <c r="D22" s="153" t="e">
        <f>EINGABE!#REF!</f>
        <v>#REF!</v>
      </c>
      <c r="E22" s="154" t="e">
        <f>EINGABE!#REF!</f>
        <v>#REF!</v>
      </c>
      <c r="F22" s="155" t="e">
        <f>EINGABE!#REF!</f>
        <v>#REF!</v>
      </c>
      <c r="G22" s="128" t="e">
        <f t="shared" si="20"/>
        <v>#REF!</v>
      </c>
      <c r="H22" s="129" t="e">
        <f t="shared" si="0"/>
        <v>#REF!</v>
      </c>
      <c r="I22" s="153" t="e">
        <f>EINGABE!#REF!</f>
        <v>#REF!</v>
      </c>
      <c r="J22" s="154" t="e">
        <f>EINGABE!#REF!</f>
        <v>#REF!</v>
      </c>
      <c r="K22" s="155" t="e">
        <f>EINGABE!#REF!</f>
        <v>#REF!</v>
      </c>
      <c r="L22" s="128" t="e">
        <f t="shared" si="8"/>
        <v>#REF!</v>
      </c>
      <c r="M22" s="129" t="e">
        <f t="shared" si="1"/>
        <v>#REF!</v>
      </c>
      <c r="N22" s="163" t="e">
        <f t="shared" si="2"/>
        <v>#REF!</v>
      </c>
      <c r="O22" s="164" t="e">
        <f t="shared" si="3"/>
        <v>#REF!</v>
      </c>
      <c r="P22" s="165" t="e">
        <f t="shared" si="21"/>
        <v>#REF!</v>
      </c>
      <c r="Q22" s="159" t="e">
        <f>VLOOKUP(P22,#REF!,7)</f>
        <v>#REF!</v>
      </c>
      <c r="R22" s="160" t="e">
        <f>VLOOKUP(P22,#REF!,6)</f>
        <v>#REF!</v>
      </c>
      <c r="S22" s="169" t="e">
        <f t="shared" si="4"/>
        <v>#REF!</v>
      </c>
      <c r="T22" s="170" t="e">
        <f t="shared" si="5"/>
        <v>#REF!</v>
      </c>
      <c r="U22" s="171" t="e">
        <f t="shared" si="9"/>
        <v>#REF!</v>
      </c>
      <c r="V22" s="130" t="e">
        <f t="shared" si="10"/>
        <v>#REF!</v>
      </c>
      <c r="W22" s="131" t="e">
        <f t="shared" si="11"/>
        <v>#REF!</v>
      </c>
      <c r="X22" s="128" t="e">
        <f t="shared" si="12"/>
        <v>#REF!</v>
      </c>
      <c r="Y22" s="128" t="e">
        <f t="shared" si="13"/>
        <v>#REF!</v>
      </c>
      <c r="Z22" s="128" t="e">
        <f t="shared" si="14"/>
        <v>#REF!</v>
      </c>
      <c r="AA22" s="128" t="e">
        <f t="shared" si="15"/>
        <v>#REF!</v>
      </c>
      <c r="AB22" s="128" t="e">
        <f t="shared" si="16"/>
        <v>#REF!</v>
      </c>
      <c r="AC22" s="132" t="e">
        <f t="shared" si="17"/>
        <v>#REF!</v>
      </c>
      <c r="AD22" s="132" t="e">
        <f t="shared" si="18"/>
        <v>#REF!</v>
      </c>
      <c r="AE22" s="130" t="e">
        <f t="shared" si="22"/>
        <v>#REF!</v>
      </c>
      <c r="AF22" s="133" t="e">
        <f t="shared" si="6"/>
        <v>#REF!</v>
      </c>
      <c r="AG22" s="133" t="e">
        <f t="shared" si="7"/>
        <v>#REF!</v>
      </c>
      <c r="AH22" s="134" t="e">
        <f t="shared" si="19"/>
        <v>#REF!</v>
      </c>
      <c r="AI22" s="175" t="e">
        <f t="shared" si="23"/>
        <v>#REF!</v>
      </c>
      <c r="AJ22" s="176" t="e">
        <f t="shared" si="24"/>
        <v>#REF!</v>
      </c>
    </row>
    <row r="23" spans="1:48" hidden="1" x14ac:dyDescent="0.2">
      <c r="A23" s="298"/>
      <c r="C23" s="127" t="e">
        <f>#REF!</f>
        <v>#REF!</v>
      </c>
      <c r="D23" s="153" t="e">
        <f>EINGABE!#REF!</f>
        <v>#REF!</v>
      </c>
      <c r="E23" s="154" t="e">
        <f>EINGABE!#REF!</f>
        <v>#REF!</v>
      </c>
      <c r="F23" s="155" t="e">
        <f>EINGABE!#REF!</f>
        <v>#REF!</v>
      </c>
      <c r="G23" s="128" t="e">
        <f t="shared" si="20"/>
        <v>#REF!</v>
      </c>
      <c r="H23" s="129" t="e">
        <f t="shared" si="0"/>
        <v>#REF!</v>
      </c>
      <c r="I23" s="153" t="e">
        <f>EINGABE!#REF!</f>
        <v>#REF!</v>
      </c>
      <c r="J23" s="154" t="e">
        <f>EINGABE!#REF!</f>
        <v>#REF!</v>
      </c>
      <c r="K23" s="155" t="e">
        <f>EINGABE!#REF!</f>
        <v>#REF!</v>
      </c>
      <c r="L23" s="128" t="e">
        <f t="shared" si="8"/>
        <v>#REF!</v>
      </c>
      <c r="M23" s="129" t="e">
        <f t="shared" si="1"/>
        <v>#REF!</v>
      </c>
      <c r="N23" s="163" t="e">
        <f t="shared" si="2"/>
        <v>#REF!</v>
      </c>
      <c r="O23" s="164" t="e">
        <f t="shared" si="3"/>
        <v>#REF!</v>
      </c>
      <c r="P23" s="165" t="e">
        <f t="shared" si="21"/>
        <v>#REF!</v>
      </c>
      <c r="Q23" s="159" t="e">
        <f>VLOOKUP(P23,#REF!,7)</f>
        <v>#REF!</v>
      </c>
      <c r="R23" s="160" t="e">
        <f>VLOOKUP(P23,#REF!,6)</f>
        <v>#REF!</v>
      </c>
      <c r="S23" s="169" t="e">
        <f t="shared" si="4"/>
        <v>#REF!</v>
      </c>
      <c r="T23" s="170" t="e">
        <f t="shared" si="5"/>
        <v>#REF!</v>
      </c>
      <c r="U23" s="171" t="e">
        <f t="shared" si="9"/>
        <v>#REF!</v>
      </c>
      <c r="V23" s="130" t="e">
        <f t="shared" si="10"/>
        <v>#REF!</v>
      </c>
      <c r="W23" s="131" t="e">
        <f t="shared" si="11"/>
        <v>#REF!</v>
      </c>
      <c r="X23" s="128" t="e">
        <f t="shared" si="12"/>
        <v>#REF!</v>
      </c>
      <c r="Y23" s="128" t="e">
        <f t="shared" si="13"/>
        <v>#REF!</v>
      </c>
      <c r="Z23" s="128" t="e">
        <f t="shared" si="14"/>
        <v>#REF!</v>
      </c>
      <c r="AA23" s="128" t="e">
        <f t="shared" si="15"/>
        <v>#REF!</v>
      </c>
      <c r="AB23" s="128" t="e">
        <f t="shared" si="16"/>
        <v>#REF!</v>
      </c>
      <c r="AC23" s="132" t="e">
        <f t="shared" si="17"/>
        <v>#REF!</v>
      </c>
      <c r="AD23" s="132" t="e">
        <f t="shared" si="18"/>
        <v>#REF!</v>
      </c>
      <c r="AE23" s="130" t="e">
        <f t="shared" si="22"/>
        <v>#REF!</v>
      </c>
      <c r="AF23" s="133" t="e">
        <f t="shared" si="6"/>
        <v>#REF!</v>
      </c>
      <c r="AG23" s="133" t="e">
        <f t="shared" si="7"/>
        <v>#REF!</v>
      </c>
      <c r="AH23" s="134" t="e">
        <f t="shared" si="19"/>
        <v>#REF!</v>
      </c>
      <c r="AI23" s="175" t="e">
        <f t="shared" si="23"/>
        <v>#REF!</v>
      </c>
      <c r="AJ23" s="176" t="e">
        <f t="shared" si="24"/>
        <v>#REF!</v>
      </c>
    </row>
    <row r="24" spans="1:48" hidden="1" x14ac:dyDescent="0.2">
      <c r="A24" s="298"/>
      <c r="C24" s="127" t="e">
        <f>#REF!</f>
        <v>#REF!</v>
      </c>
      <c r="D24" s="153" t="e">
        <f>EINGABE!#REF!</f>
        <v>#REF!</v>
      </c>
      <c r="E24" s="154" t="e">
        <f>EINGABE!#REF!</f>
        <v>#REF!</v>
      </c>
      <c r="F24" s="155" t="e">
        <f>EINGABE!#REF!</f>
        <v>#REF!</v>
      </c>
      <c r="G24" s="128" t="e">
        <f t="shared" si="20"/>
        <v>#REF!</v>
      </c>
      <c r="H24" s="129" t="e">
        <f t="shared" si="0"/>
        <v>#REF!</v>
      </c>
      <c r="I24" s="153" t="e">
        <f>EINGABE!#REF!</f>
        <v>#REF!</v>
      </c>
      <c r="J24" s="154" t="e">
        <f>EINGABE!#REF!</f>
        <v>#REF!</v>
      </c>
      <c r="K24" s="155" t="e">
        <f>EINGABE!#REF!</f>
        <v>#REF!</v>
      </c>
      <c r="L24" s="128" t="e">
        <f t="shared" si="8"/>
        <v>#REF!</v>
      </c>
      <c r="M24" s="129" t="e">
        <f t="shared" si="1"/>
        <v>#REF!</v>
      </c>
      <c r="N24" s="163" t="e">
        <f t="shared" si="2"/>
        <v>#REF!</v>
      </c>
      <c r="O24" s="164" t="e">
        <f t="shared" si="3"/>
        <v>#REF!</v>
      </c>
      <c r="P24" s="165" t="e">
        <f t="shared" si="21"/>
        <v>#REF!</v>
      </c>
      <c r="Q24" s="159" t="e">
        <f>VLOOKUP(P24,#REF!,7)</f>
        <v>#REF!</v>
      </c>
      <c r="R24" s="160" t="e">
        <f>VLOOKUP(P24,#REF!,6)</f>
        <v>#REF!</v>
      </c>
      <c r="S24" s="169" t="e">
        <f t="shared" si="4"/>
        <v>#REF!</v>
      </c>
      <c r="T24" s="170" t="e">
        <f t="shared" si="5"/>
        <v>#REF!</v>
      </c>
      <c r="U24" s="171" t="e">
        <f t="shared" si="9"/>
        <v>#REF!</v>
      </c>
      <c r="V24" s="130" t="e">
        <f t="shared" si="10"/>
        <v>#REF!</v>
      </c>
      <c r="W24" s="131" t="e">
        <f t="shared" si="11"/>
        <v>#REF!</v>
      </c>
      <c r="X24" s="128" t="e">
        <f t="shared" si="12"/>
        <v>#REF!</v>
      </c>
      <c r="Y24" s="128" t="e">
        <f t="shared" si="13"/>
        <v>#REF!</v>
      </c>
      <c r="Z24" s="128" t="e">
        <f t="shared" si="14"/>
        <v>#REF!</v>
      </c>
      <c r="AA24" s="128" t="e">
        <f t="shared" si="15"/>
        <v>#REF!</v>
      </c>
      <c r="AB24" s="128" t="e">
        <f t="shared" si="16"/>
        <v>#REF!</v>
      </c>
      <c r="AC24" s="132" t="e">
        <f t="shared" si="17"/>
        <v>#REF!</v>
      </c>
      <c r="AD24" s="132" t="e">
        <f t="shared" si="18"/>
        <v>#REF!</v>
      </c>
      <c r="AE24" s="130" t="e">
        <f t="shared" si="22"/>
        <v>#REF!</v>
      </c>
      <c r="AF24" s="133" t="e">
        <f t="shared" si="6"/>
        <v>#REF!</v>
      </c>
      <c r="AG24" s="133" t="e">
        <f t="shared" si="7"/>
        <v>#REF!</v>
      </c>
      <c r="AH24" s="134" t="e">
        <f t="shared" si="19"/>
        <v>#REF!</v>
      </c>
      <c r="AI24" s="175" t="e">
        <f t="shared" si="23"/>
        <v>#REF!</v>
      </c>
      <c r="AJ24" s="176" t="e">
        <f t="shared" si="24"/>
        <v>#REF!</v>
      </c>
    </row>
    <row r="25" spans="1:48" hidden="1" x14ac:dyDescent="0.2">
      <c r="A25" s="298"/>
      <c r="C25" s="127" t="e">
        <f>#REF!</f>
        <v>#REF!</v>
      </c>
      <c r="D25" s="153" t="e">
        <f>EINGABE!#REF!</f>
        <v>#REF!</v>
      </c>
      <c r="E25" s="154" t="e">
        <f>EINGABE!#REF!</f>
        <v>#REF!</v>
      </c>
      <c r="F25" s="155" t="e">
        <f>EINGABE!#REF!</f>
        <v>#REF!</v>
      </c>
      <c r="G25" s="128" t="e">
        <f t="shared" si="20"/>
        <v>#REF!</v>
      </c>
      <c r="H25" s="129" t="e">
        <f t="shared" si="0"/>
        <v>#REF!</v>
      </c>
      <c r="I25" s="153" t="e">
        <f>EINGABE!#REF!</f>
        <v>#REF!</v>
      </c>
      <c r="J25" s="154" t="e">
        <f>EINGABE!#REF!</f>
        <v>#REF!</v>
      </c>
      <c r="K25" s="155" t="e">
        <f>EINGABE!#REF!</f>
        <v>#REF!</v>
      </c>
      <c r="L25" s="128" t="e">
        <f t="shared" si="8"/>
        <v>#REF!</v>
      </c>
      <c r="M25" s="129" t="e">
        <f t="shared" si="1"/>
        <v>#REF!</v>
      </c>
      <c r="N25" s="163" t="e">
        <f t="shared" si="2"/>
        <v>#REF!</v>
      </c>
      <c r="O25" s="164" t="e">
        <f t="shared" si="3"/>
        <v>#REF!</v>
      </c>
      <c r="P25" s="165" t="e">
        <f t="shared" si="21"/>
        <v>#REF!</v>
      </c>
      <c r="Q25" s="159" t="e">
        <f>VLOOKUP(P25,#REF!,7)</f>
        <v>#REF!</v>
      </c>
      <c r="R25" s="160" t="e">
        <f>VLOOKUP(P25,#REF!,6)</f>
        <v>#REF!</v>
      </c>
      <c r="S25" s="169" t="e">
        <f t="shared" si="4"/>
        <v>#REF!</v>
      </c>
      <c r="T25" s="170" t="e">
        <f t="shared" si="5"/>
        <v>#REF!</v>
      </c>
      <c r="U25" s="171" t="e">
        <f t="shared" si="9"/>
        <v>#REF!</v>
      </c>
      <c r="V25" s="130" t="e">
        <f t="shared" si="10"/>
        <v>#REF!</v>
      </c>
      <c r="W25" s="131" t="e">
        <f t="shared" si="11"/>
        <v>#REF!</v>
      </c>
      <c r="X25" s="128" t="e">
        <f t="shared" si="12"/>
        <v>#REF!</v>
      </c>
      <c r="Y25" s="128" t="e">
        <f t="shared" si="13"/>
        <v>#REF!</v>
      </c>
      <c r="Z25" s="128" t="e">
        <f t="shared" si="14"/>
        <v>#REF!</v>
      </c>
      <c r="AA25" s="128" t="e">
        <f t="shared" si="15"/>
        <v>#REF!</v>
      </c>
      <c r="AB25" s="128" t="e">
        <f t="shared" si="16"/>
        <v>#REF!</v>
      </c>
      <c r="AC25" s="132" t="e">
        <f t="shared" si="17"/>
        <v>#REF!</v>
      </c>
      <c r="AD25" s="132" t="e">
        <f t="shared" si="18"/>
        <v>#REF!</v>
      </c>
      <c r="AE25" s="130" t="e">
        <f t="shared" si="22"/>
        <v>#REF!</v>
      </c>
      <c r="AF25" s="133" t="e">
        <f t="shared" si="6"/>
        <v>#REF!</v>
      </c>
      <c r="AG25" s="133" t="e">
        <f t="shared" si="7"/>
        <v>#REF!</v>
      </c>
      <c r="AH25" s="134" t="e">
        <f t="shared" si="19"/>
        <v>#REF!</v>
      </c>
      <c r="AI25" s="175" t="e">
        <f t="shared" si="23"/>
        <v>#REF!</v>
      </c>
      <c r="AJ25" s="176" t="e">
        <f t="shared" si="24"/>
        <v>#REF!</v>
      </c>
    </row>
    <row r="26" spans="1:48" hidden="1" x14ac:dyDescent="0.2">
      <c r="A26" s="298"/>
      <c r="C26" s="127" t="e">
        <f>#REF!</f>
        <v>#REF!</v>
      </c>
      <c r="D26" s="153" t="e">
        <f>EINGABE!#REF!</f>
        <v>#REF!</v>
      </c>
      <c r="E26" s="154" t="e">
        <f>EINGABE!#REF!</f>
        <v>#REF!</v>
      </c>
      <c r="F26" s="155" t="e">
        <f>EINGABE!#REF!</f>
        <v>#REF!</v>
      </c>
      <c r="G26" s="128" t="e">
        <f t="shared" si="20"/>
        <v>#REF!</v>
      </c>
      <c r="H26" s="129" t="e">
        <f t="shared" si="0"/>
        <v>#REF!</v>
      </c>
      <c r="I26" s="153" t="e">
        <f>EINGABE!#REF!</f>
        <v>#REF!</v>
      </c>
      <c r="J26" s="154" t="e">
        <f>EINGABE!#REF!</f>
        <v>#REF!</v>
      </c>
      <c r="K26" s="155" t="e">
        <f>EINGABE!#REF!</f>
        <v>#REF!</v>
      </c>
      <c r="L26" s="128" t="e">
        <f t="shared" si="8"/>
        <v>#REF!</v>
      </c>
      <c r="M26" s="129" t="e">
        <f t="shared" si="1"/>
        <v>#REF!</v>
      </c>
      <c r="N26" s="163" t="e">
        <f t="shared" si="2"/>
        <v>#REF!</v>
      </c>
      <c r="O26" s="164" t="e">
        <f t="shared" si="3"/>
        <v>#REF!</v>
      </c>
      <c r="P26" s="165" t="e">
        <f t="shared" si="21"/>
        <v>#REF!</v>
      </c>
      <c r="Q26" s="159" t="e">
        <f>VLOOKUP(P26,#REF!,7)</f>
        <v>#REF!</v>
      </c>
      <c r="R26" s="160" t="e">
        <f>VLOOKUP(P26,#REF!,6)</f>
        <v>#REF!</v>
      </c>
      <c r="S26" s="169" t="e">
        <f t="shared" si="4"/>
        <v>#REF!</v>
      </c>
      <c r="T26" s="170" t="e">
        <f t="shared" si="5"/>
        <v>#REF!</v>
      </c>
      <c r="U26" s="171" t="e">
        <f t="shared" si="9"/>
        <v>#REF!</v>
      </c>
      <c r="V26" s="130" t="e">
        <f t="shared" si="10"/>
        <v>#REF!</v>
      </c>
      <c r="W26" s="131" t="e">
        <f t="shared" si="11"/>
        <v>#REF!</v>
      </c>
      <c r="X26" s="128" t="e">
        <f t="shared" si="12"/>
        <v>#REF!</v>
      </c>
      <c r="Y26" s="128" t="e">
        <f t="shared" si="13"/>
        <v>#REF!</v>
      </c>
      <c r="Z26" s="128" t="e">
        <f t="shared" si="14"/>
        <v>#REF!</v>
      </c>
      <c r="AA26" s="128" t="e">
        <f t="shared" si="15"/>
        <v>#REF!</v>
      </c>
      <c r="AB26" s="128" t="e">
        <f t="shared" si="16"/>
        <v>#REF!</v>
      </c>
      <c r="AC26" s="132" t="e">
        <f t="shared" si="17"/>
        <v>#REF!</v>
      </c>
      <c r="AD26" s="132" t="e">
        <f t="shared" si="18"/>
        <v>#REF!</v>
      </c>
      <c r="AE26" s="130" t="e">
        <f t="shared" si="22"/>
        <v>#REF!</v>
      </c>
      <c r="AF26" s="133" t="e">
        <f t="shared" si="6"/>
        <v>#REF!</v>
      </c>
      <c r="AG26" s="133" t="e">
        <f t="shared" si="7"/>
        <v>#REF!</v>
      </c>
      <c r="AH26" s="134" t="e">
        <f t="shared" si="19"/>
        <v>#REF!</v>
      </c>
      <c r="AI26" s="175" t="e">
        <f t="shared" si="23"/>
        <v>#REF!</v>
      </c>
      <c r="AJ26" s="176" t="e">
        <f t="shared" si="24"/>
        <v>#REF!</v>
      </c>
    </row>
    <row r="27" spans="1:48" hidden="1" x14ac:dyDescent="0.2">
      <c r="A27" s="298"/>
      <c r="C27" s="127" t="e">
        <f>#REF!</f>
        <v>#REF!</v>
      </c>
      <c r="D27" s="153" t="e">
        <f>EINGABE!#REF!</f>
        <v>#REF!</v>
      </c>
      <c r="E27" s="154" t="e">
        <f>EINGABE!#REF!</f>
        <v>#REF!</v>
      </c>
      <c r="F27" s="155" t="e">
        <f>EINGABE!#REF!</f>
        <v>#REF!</v>
      </c>
      <c r="G27" s="128" t="e">
        <f t="shared" si="20"/>
        <v>#REF!</v>
      </c>
      <c r="H27" s="129" t="e">
        <f t="shared" si="0"/>
        <v>#REF!</v>
      </c>
      <c r="I27" s="153" t="e">
        <f>EINGABE!#REF!</f>
        <v>#REF!</v>
      </c>
      <c r="J27" s="154" t="e">
        <f>EINGABE!#REF!</f>
        <v>#REF!</v>
      </c>
      <c r="K27" s="155" t="e">
        <f>EINGABE!#REF!</f>
        <v>#REF!</v>
      </c>
      <c r="L27" s="128" t="e">
        <f t="shared" si="8"/>
        <v>#REF!</v>
      </c>
      <c r="M27" s="129" t="e">
        <f t="shared" si="1"/>
        <v>#REF!</v>
      </c>
      <c r="N27" s="163" t="e">
        <f t="shared" si="2"/>
        <v>#REF!</v>
      </c>
      <c r="O27" s="164" t="e">
        <f t="shared" si="3"/>
        <v>#REF!</v>
      </c>
      <c r="P27" s="165" t="e">
        <f t="shared" si="21"/>
        <v>#REF!</v>
      </c>
      <c r="Q27" s="159" t="e">
        <f>VLOOKUP(P27,#REF!,7)</f>
        <v>#REF!</v>
      </c>
      <c r="R27" s="160" t="e">
        <f>VLOOKUP(P27,#REF!,6)</f>
        <v>#REF!</v>
      </c>
      <c r="S27" s="169" t="e">
        <f t="shared" si="4"/>
        <v>#REF!</v>
      </c>
      <c r="T27" s="170" t="e">
        <f t="shared" si="5"/>
        <v>#REF!</v>
      </c>
      <c r="U27" s="171" t="e">
        <f t="shared" si="9"/>
        <v>#REF!</v>
      </c>
      <c r="V27" s="130" t="e">
        <f t="shared" si="10"/>
        <v>#REF!</v>
      </c>
      <c r="W27" s="131" t="e">
        <f t="shared" si="11"/>
        <v>#REF!</v>
      </c>
      <c r="X27" s="128" t="e">
        <f t="shared" si="12"/>
        <v>#REF!</v>
      </c>
      <c r="Y27" s="128" t="e">
        <f t="shared" si="13"/>
        <v>#REF!</v>
      </c>
      <c r="Z27" s="128" t="e">
        <f t="shared" si="14"/>
        <v>#REF!</v>
      </c>
      <c r="AA27" s="128" t="e">
        <f t="shared" si="15"/>
        <v>#REF!</v>
      </c>
      <c r="AB27" s="128" t="e">
        <f t="shared" si="16"/>
        <v>#REF!</v>
      </c>
      <c r="AC27" s="132" t="e">
        <f t="shared" si="17"/>
        <v>#REF!</v>
      </c>
      <c r="AD27" s="132" t="e">
        <f t="shared" si="18"/>
        <v>#REF!</v>
      </c>
      <c r="AE27" s="130" t="e">
        <f t="shared" si="22"/>
        <v>#REF!</v>
      </c>
      <c r="AF27" s="133" t="e">
        <f t="shared" si="6"/>
        <v>#REF!</v>
      </c>
      <c r="AG27" s="133" t="e">
        <f t="shared" si="7"/>
        <v>#REF!</v>
      </c>
      <c r="AH27" s="134" t="e">
        <f t="shared" si="19"/>
        <v>#REF!</v>
      </c>
      <c r="AI27" s="175" t="e">
        <f t="shared" si="23"/>
        <v>#REF!</v>
      </c>
      <c r="AJ27" s="176" t="e">
        <f t="shared" si="24"/>
        <v>#REF!</v>
      </c>
    </row>
    <row r="28" spans="1:48" hidden="1" x14ac:dyDescent="0.2">
      <c r="A28" s="298"/>
      <c r="C28" s="127" t="e">
        <f>#REF!</f>
        <v>#REF!</v>
      </c>
      <c r="D28" s="153" t="e">
        <f>EINGABE!#REF!</f>
        <v>#REF!</v>
      </c>
      <c r="E28" s="154" t="e">
        <f>EINGABE!#REF!</f>
        <v>#REF!</v>
      </c>
      <c r="F28" s="155" t="e">
        <f>EINGABE!#REF!</f>
        <v>#REF!</v>
      </c>
      <c r="G28" s="128" t="e">
        <f t="shared" si="20"/>
        <v>#REF!</v>
      </c>
      <c r="H28" s="129" t="e">
        <f t="shared" si="0"/>
        <v>#REF!</v>
      </c>
      <c r="I28" s="153" t="e">
        <f>EINGABE!#REF!</f>
        <v>#REF!</v>
      </c>
      <c r="J28" s="154" t="e">
        <f>EINGABE!#REF!</f>
        <v>#REF!</v>
      </c>
      <c r="K28" s="155" t="e">
        <f>EINGABE!#REF!</f>
        <v>#REF!</v>
      </c>
      <c r="L28" s="128" t="e">
        <f t="shared" si="8"/>
        <v>#REF!</v>
      </c>
      <c r="M28" s="129" t="e">
        <f t="shared" si="1"/>
        <v>#REF!</v>
      </c>
      <c r="N28" s="163" t="e">
        <f t="shared" si="2"/>
        <v>#REF!</v>
      </c>
      <c r="O28" s="164" t="e">
        <f t="shared" si="3"/>
        <v>#REF!</v>
      </c>
      <c r="P28" s="165" t="e">
        <f t="shared" si="21"/>
        <v>#REF!</v>
      </c>
      <c r="Q28" s="159" t="e">
        <f>VLOOKUP(P28,#REF!,7)</f>
        <v>#REF!</v>
      </c>
      <c r="R28" s="160" t="e">
        <f>VLOOKUP(P28,#REF!,6)</f>
        <v>#REF!</v>
      </c>
      <c r="S28" s="169" t="e">
        <f t="shared" si="4"/>
        <v>#REF!</v>
      </c>
      <c r="T28" s="170" t="e">
        <f t="shared" si="5"/>
        <v>#REF!</v>
      </c>
      <c r="U28" s="171" t="e">
        <f t="shared" si="9"/>
        <v>#REF!</v>
      </c>
      <c r="V28" s="130" t="e">
        <f t="shared" si="10"/>
        <v>#REF!</v>
      </c>
      <c r="W28" s="131" t="e">
        <f t="shared" si="11"/>
        <v>#REF!</v>
      </c>
      <c r="X28" s="128" t="e">
        <f t="shared" si="12"/>
        <v>#REF!</v>
      </c>
      <c r="Y28" s="128" t="e">
        <f t="shared" si="13"/>
        <v>#REF!</v>
      </c>
      <c r="Z28" s="128" t="e">
        <f t="shared" si="14"/>
        <v>#REF!</v>
      </c>
      <c r="AA28" s="128" t="e">
        <f t="shared" si="15"/>
        <v>#REF!</v>
      </c>
      <c r="AB28" s="128" t="e">
        <f t="shared" si="16"/>
        <v>#REF!</v>
      </c>
      <c r="AC28" s="132" t="e">
        <f t="shared" si="17"/>
        <v>#REF!</v>
      </c>
      <c r="AD28" s="132" t="e">
        <f t="shared" si="18"/>
        <v>#REF!</v>
      </c>
      <c r="AE28" s="130" t="e">
        <f t="shared" si="22"/>
        <v>#REF!</v>
      </c>
      <c r="AF28" s="133" t="e">
        <f t="shared" si="6"/>
        <v>#REF!</v>
      </c>
      <c r="AG28" s="133" t="e">
        <f t="shared" si="7"/>
        <v>#REF!</v>
      </c>
      <c r="AH28" s="134" t="e">
        <f t="shared" si="19"/>
        <v>#REF!</v>
      </c>
      <c r="AI28" s="175" t="e">
        <f t="shared" si="23"/>
        <v>#REF!</v>
      </c>
      <c r="AJ28" s="176" t="e">
        <f t="shared" si="24"/>
        <v>#REF!</v>
      </c>
    </row>
    <row r="29" spans="1:48" hidden="1" x14ac:dyDescent="0.2">
      <c r="A29" s="298"/>
      <c r="C29" s="127" t="e">
        <f>#REF!</f>
        <v>#REF!</v>
      </c>
      <c r="D29" s="153" t="e">
        <f>EINGABE!#REF!</f>
        <v>#REF!</v>
      </c>
      <c r="E29" s="154" t="e">
        <f>EINGABE!#REF!</f>
        <v>#REF!</v>
      </c>
      <c r="F29" s="155" t="e">
        <f>EINGABE!#REF!</f>
        <v>#REF!</v>
      </c>
      <c r="G29" s="128" t="e">
        <f t="shared" si="20"/>
        <v>#REF!</v>
      </c>
      <c r="H29" s="129" t="e">
        <f t="shared" si="0"/>
        <v>#REF!</v>
      </c>
      <c r="I29" s="153" t="e">
        <f>EINGABE!#REF!</f>
        <v>#REF!</v>
      </c>
      <c r="J29" s="154" t="e">
        <f>EINGABE!#REF!</f>
        <v>#REF!</v>
      </c>
      <c r="K29" s="155" t="e">
        <f>EINGABE!#REF!</f>
        <v>#REF!</v>
      </c>
      <c r="L29" s="128" t="e">
        <f t="shared" si="8"/>
        <v>#REF!</v>
      </c>
      <c r="M29" s="129" t="e">
        <f t="shared" si="1"/>
        <v>#REF!</v>
      </c>
      <c r="N29" s="163" t="e">
        <f t="shared" si="2"/>
        <v>#REF!</v>
      </c>
      <c r="O29" s="164" t="e">
        <f t="shared" si="3"/>
        <v>#REF!</v>
      </c>
      <c r="P29" s="165" t="e">
        <f t="shared" si="21"/>
        <v>#REF!</v>
      </c>
      <c r="Q29" s="159" t="e">
        <f>VLOOKUP(P29,#REF!,7)</f>
        <v>#REF!</v>
      </c>
      <c r="R29" s="160" t="e">
        <f>VLOOKUP(P29,#REF!,6)</f>
        <v>#REF!</v>
      </c>
      <c r="S29" s="169" t="e">
        <f t="shared" si="4"/>
        <v>#REF!</v>
      </c>
      <c r="T29" s="170" t="e">
        <f t="shared" si="5"/>
        <v>#REF!</v>
      </c>
      <c r="U29" s="171" t="e">
        <f t="shared" si="9"/>
        <v>#REF!</v>
      </c>
      <c r="V29" s="130" t="e">
        <f t="shared" si="10"/>
        <v>#REF!</v>
      </c>
      <c r="W29" s="131" t="e">
        <f t="shared" si="11"/>
        <v>#REF!</v>
      </c>
      <c r="X29" s="128" t="e">
        <f t="shared" si="12"/>
        <v>#REF!</v>
      </c>
      <c r="Y29" s="128" t="e">
        <f t="shared" si="13"/>
        <v>#REF!</v>
      </c>
      <c r="Z29" s="128" t="e">
        <f t="shared" si="14"/>
        <v>#REF!</v>
      </c>
      <c r="AA29" s="128" t="e">
        <f t="shared" si="15"/>
        <v>#REF!</v>
      </c>
      <c r="AB29" s="128" t="e">
        <f t="shared" si="16"/>
        <v>#REF!</v>
      </c>
      <c r="AC29" s="132" t="e">
        <f t="shared" si="17"/>
        <v>#REF!</v>
      </c>
      <c r="AD29" s="132" t="e">
        <f t="shared" si="18"/>
        <v>#REF!</v>
      </c>
      <c r="AE29" s="130" t="e">
        <f t="shared" si="22"/>
        <v>#REF!</v>
      </c>
      <c r="AF29" s="133" t="e">
        <f t="shared" si="6"/>
        <v>#REF!</v>
      </c>
      <c r="AG29" s="133" t="e">
        <f t="shared" si="7"/>
        <v>#REF!</v>
      </c>
      <c r="AH29" s="134" t="e">
        <f t="shared" si="19"/>
        <v>#REF!</v>
      </c>
      <c r="AI29" s="175" t="e">
        <f t="shared" si="23"/>
        <v>#REF!</v>
      </c>
      <c r="AJ29" s="176" t="e">
        <f t="shared" si="24"/>
        <v>#REF!</v>
      </c>
    </row>
    <row r="30" spans="1:48" hidden="1" x14ac:dyDescent="0.2">
      <c r="A30" s="298"/>
      <c r="C30" s="127" t="e">
        <f>#REF!</f>
        <v>#REF!</v>
      </c>
      <c r="D30" s="153" t="e">
        <f>EINGABE!#REF!</f>
        <v>#REF!</v>
      </c>
      <c r="E30" s="154" t="e">
        <f>EINGABE!#REF!</f>
        <v>#REF!</v>
      </c>
      <c r="F30" s="155" t="e">
        <f>EINGABE!#REF!</f>
        <v>#REF!</v>
      </c>
      <c r="G30" s="128" t="e">
        <f t="shared" si="20"/>
        <v>#REF!</v>
      </c>
      <c r="H30" s="129" t="e">
        <f t="shared" si="0"/>
        <v>#REF!</v>
      </c>
      <c r="I30" s="153" t="e">
        <f>EINGABE!#REF!</f>
        <v>#REF!</v>
      </c>
      <c r="J30" s="154" t="e">
        <f>EINGABE!#REF!</f>
        <v>#REF!</v>
      </c>
      <c r="K30" s="155" t="e">
        <f>EINGABE!#REF!</f>
        <v>#REF!</v>
      </c>
      <c r="L30" s="128" t="e">
        <f t="shared" si="8"/>
        <v>#REF!</v>
      </c>
      <c r="M30" s="129" t="e">
        <f t="shared" si="1"/>
        <v>#REF!</v>
      </c>
      <c r="N30" s="163" t="e">
        <f t="shared" si="2"/>
        <v>#REF!</v>
      </c>
      <c r="O30" s="164" t="e">
        <f t="shared" si="3"/>
        <v>#REF!</v>
      </c>
      <c r="P30" s="165" t="e">
        <f t="shared" si="21"/>
        <v>#REF!</v>
      </c>
      <c r="Q30" s="159" t="e">
        <f>VLOOKUP(P30,#REF!,7)</f>
        <v>#REF!</v>
      </c>
      <c r="R30" s="160" t="e">
        <f>VLOOKUP(P30,#REF!,6)</f>
        <v>#REF!</v>
      </c>
      <c r="S30" s="169" t="e">
        <f t="shared" si="4"/>
        <v>#REF!</v>
      </c>
      <c r="T30" s="170" t="e">
        <f t="shared" si="5"/>
        <v>#REF!</v>
      </c>
      <c r="U30" s="171" t="e">
        <f t="shared" si="9"/>
        <v>#REF!</v>
      </c>
      <c r="V30" s="130" t="e">
        <f t="shared" si="10"/>
        <v>#REF!</v>
      </c>
      <c r="W30" s="131" t="e">
        <f t="shared" si="11"/>
        <v>#REF!</v>
      </c>
      <c r="X30" s="128" t="e">
        <f t="shared" si="12"/>
        <v>#REF!</v>
      </c>
      <c r="Y30" s="128" t="e">
        <f t="shared" si="13"/>
        <v>#REF!</v>
      </c>
      <c r="Z30" s="128" t="e">
        <f t="shared" si="14"/>
        <v>#REF!</v>
      </c>
      <c r="AA30" s="128" t="e">
        <f t="shared" si="15"/>
        <v>#REF!</v>
      </c>
      <c r="AB30" s="128" t="e">
        <f t="shared" si="16"/>
        <v>#REF!</v>
      </c>
      <c r="AC30" s="132" t="e">
        <f t="shared" si="17"/>
        <v>#REF!</v>
      </c>
      <c r="AD30" s="132" t="e">
        <f t="shared" si="18"/>
        <v>#REF!</v>
      </c>
      <c r="AE30" s="130" t="e">
        <f t="shared" si="22"/>
        <v>#REF!</v>
      </c>
      <c r="AF30" s="133" t="e">
        <f t="shared" si="6"/>
        <v>#REF!</v>
      </c>
      <c r="AG30" s="133" t="e">
        <f t="shared" si="7"/>
        <v>#REF!</v>
      </c>
      <c r="AH30" s="134" t="e">
        <f t="shared" si="19"/>
        <v>#REF!</v>
      </c>
      <c r="AI30" s="175" t="e">
        <f t="shared" si="23"/>
        <v>#REF!</v>
      </c>
      <c r="AJ30" s="176" t="e">
        <f t="shared" si="24"/>
        <v>#REF!</v>
      </c>
    </row>
    <row r="31" spans="1:48" ht="13.5" hidden="1" thickBot="1" x14ac:dyDescent="0.25">
      <c r="A31" s="298"/>
      <c r="C31" s="127" t="e">
        <f>#REF!</f>
        <v>#REF!</v>
      </c>
      <c r="D31" s="156" t="e">
        <f>EINGABE!#REF!</f>
        <v>#REF!</v>
      </c>
      <c r="E31" s="157" t="e">
        <f>EINGABE!#REF!</f>
        <v>#REF!</v>
      </c>
      <c r="F31" s="158" t="e">
        <f>EINGABE!#REF!</f>
        <v>#REF!</v>
      </c>
      <c r="G31" s="135" t="e">
        <f t="shared" si="20"/>
        <v>#REF!</v>
      </c>
      <c r="H31" s="136" t="e">
        <f t="shared" si="0"/>
        <v>#REF!</v>
      </c>
      <c r="I31" s="156" t="e">
        <f>EINGABE!#REF!</f>
        <v>#REF!</v>
      </c>
      <c r="J31" s="157" t="e">
        <f>EINGABE!#REF!</f>
        <v>#REF!</v>
      </c>
      <c r="K31" s="158" t="e">
        <f>EINGABE!#REF!</f>
        <v>#REF!</v>
      </c>
      <c r="L31" s="135" t="e">
        <f t="shared" si="8"/>
        <v>#REF!</v>
      </c>
      <c r="M31" s="136" t="e">
        <f t="shared" si="1"/>
        <v>#REF!</v>
      </c>
      <c r="N31" s="166" t="e">
        <f t="shared" si="2"/>
        <v>#REF!</v>
      </c>
      <c r="O31" s="167" t="e">
        <f t="shared" si="3"/>
        <v>#REF!</v>
      </c>
      <c r="P31" s="168" t="e">
        <f t="shared" si="21"/>
        <v>#REF!</v>
      </c>
      <c r="Q31" s="161" t="e">
        <f>VLOOKUP(P31,#REF!,7)</f>
        <v>#REF!</v>
      </c>
      <c r="R31" s="162" t="e">
        <f>VLOOKUP(P31,#REF!,6)</f>
        <v>#REF!</v>
      </c>
      <c r="S31" s="172" t="e">
        <f t="shared" si="4"/>
        <v>#REF!</v>
      </c>
      <c r="T31" s="173" t="e">
        <f t="shared" si="5"/>
        <v>#REF!</v>
      </c>
      <c r="U31" s="174" t="e">
        <f t="shared" si="9"/>
        <v>#REF!</v>
      </c>
      <c r="V31" s="137" t="e">
        <f t="shared" si="10"/>
        <v>#REF!</v>
      </c>
      <c r="W31" s="138" t="e">
        <f t="shared" si="11"/>
        <v>#REF!</v>
      </c>
      <c r="X31" s="135" t="e">
        <f t="shared" si="12"/>
        <v>#REF!</v>
      </c>
      <c r="Y31" s="135" t="e">
        <f t="shared" si="13"/>
        <v>#REF!</v>
      </c>
      <c r="Z31" s="135" t="e">
        <f t="shared" si="14"/>
        <v>#REF!</v>
      </c>
      <c r="AA31" s="135" t="e">
        <f t="shared" si="15"/>
        <v>#REF!</v>
      </c>
      <c r="AB31" s="135" t="e">
        <f t="shared" si="16"/>
        <v>#REF!</v>
      </c>
      <c r="AC31" s="139" t="e">
        <f t="shared" si="17"/>
        <v>#REF!</v>
      </c>
      <c r="AD31" s="139" t="e">
        <f t="shared" si="18"/>
        <v>#REF!</v>
      </c>
      <c r="AE31" s="137" t="e">
        <f t="shared" si="22"/>
        <v>#REF!</v>
      </c>
      <c r="AF31" s="140" t="e">
        <f t="shared" si="6"/>
        <v>#REF!</v>
      </c>
      <c r="AG31" s="140" t="e">
        <f t="shared" si="7"/>
        <v>#REF!</v>
      </c>
      <c r="AH31" s="141" t="e">
        <f t="shared" si="19"/>
        <v>#REF!</v>
      </c>
      <c r="AI31" s="177" t="e">
        <f t="shared" si="23"/>
        <v>#REF!</v>
      </c>
      <c r="AJ31" s="178" t="e">
        <f t="shared" si="24"/>
        <v>#REF!</v>
      </c>
    </row>
    <row r="32" spans="1:48" x14ac:dyDescent="0.2">
      <c r="A32" s="298"/>
      <c r="B32" s="298"/>
      <c r="C32" s="299"/>
      <c r="D32" s="299"/>
      <c r="E32" s="300"/>
      <c r="F32" s="300"/>
      <c r="G32" s="300"/>
      <c r="H32" s="301"/>
      <c r="I32" s="301"/>
      <c r="J32" s="300"/>
      <c r="K32" s="300"/>
      <c r="L32" s="300"/>
      <c r="M32" s="301"/>
      <c r="N32" s="300"/>
      <c r="O32" s="300"/>
      <c r="P32" s="300"/>
      <c r="Q32" s="301"/>
      <c r="R32" s="301"/>
      <c r="S32" s="300"/>
      <c r="T32" s="300"/>
      <c r="U32" s="298"/>
      <c r="V32" s="302"/>
      <c r="W32" s="303"/>
      <c r="X32" s="303"/>
      <c r="Y32" s="303"/>
      <c r="Z32" s="303"/>
      <c r="AA32" s="303"/>
      <c r="AB32" s="303"/>
      <c r="AC32" s="304"/>
      <c r="AD32" s="304"/>
      <c r="AE32" s="305"/>
      <c r="AF32" s="305"/>
      <c r="AG32" s="305"/>
      <c r="AH32" s="305"/>
      <c r="AI32" s="304"/>
      <c r="AJ32" s="306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</row>
    <row r="33" spans="1:48" ht="13.5" thickBot="1" x14ac:dyDescent="0.25">
      <c r="A33" s="298"/>
      <c r="B33" s="298"/>
      <c r="C33" s="299"/>
      <c r="D33" s="299"/>
      <c r="E33" s="300"/>
      <c r="F33" s="300"/>
      <c r="G33" s="300"/>
      <c r="H33" s="301"/>
      <c r="I33" s="301"/>
      <c r="J33" s="300"/>
      <c r="K33" s="300"/>
      <c r="L33" s="300"/>
      <c r="M33" s="301"/>
      <c r="N33" s="300"/>
      <c r="O33" s="300"/>
      <c r="P33" s="300"/>
      <c r="Q33" s="301"/>
      <c r="R33" s="301"/>
      <c r="S33" s="300"/>
      <c r="T33" s="300"/>
      <c r="U33" s="298"/>
      <c r="V33" s="302"/>
      <c r="W33" s="303"/>
      <c r="X33" s="303"/>
      <c r="Y33" s="303"/>
      <c r="Z33" s="303"/>
      <c r="AA33" s="303"/>
      <c r="AB33" s="303"/>
      <c r="AC33" s="304"/>
      <c r="AD33" s="304"/>
      <c r="AE33" s="305"/>
      <c r="AF33" s="305"/>
      <c r="AG33" s="305"/>
      <c r="AH33" s="305"/>
      <c r="AI33" s="304"/>
      <c r="AJ33" s="306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</row>
    <row r="34" spans="1:48" ht="24" customHeight="1" thickTop="1" thickBot="1" x14ac:dyDescent="0.25">
      <c r="A34" s="298"/>
      <c r="B34" s="298"/>
      <c r="C34" s="299"/>
      <c r="D34" s="299"/>
      <c r="E34" s="300"/>
      <c r="F34" s="300"/>
      <c r="G34" s="300"/>
      <c r="H34" s="301" t="s">
        <v>0</v>
      </c>
      <c r="I34" s="301"/>
      <c r="J34" s="300"/>
      <c r="N34" s="455" t="s">
        <v>62</v>
      </c>
      <c r="O34" s="456"/>
      <c r="P34" s="318">
        <f>EINGABE!D12</f>
        <v>1</v>
      </c>
      <c r="Q34" s="301"/>
      <c r="R34" s="301"/>
      <c r="S34" s="455" t="s">
        <v>65</v>
      </c>
      <c r="T34" s="456"/>
      <c r="U34" s="319">
        <f>EINGABE!D10</f>
        <v>1.24</v>
      </c>
      <c r="V34" s="302"/>
      <c r="W34" s="303"/>
      <c r="X34" s="303"/>
      <c r="Y34" s="303"/>
      <c r="Z34" s="303"/>
      <c r="AA34" s="303"/>
      <c r="AB34" s="303"/>
      <c r="AC34" s="304"/>
      <c r="AD34" s="298"/>
      <c r="AE34" s="298"/>
      <c r="AF34" s="298"/>
      <c r="AG34" s="298"/>
      <c r="AH34" s="298"/>
      <c r="AI34" s="304"/>
      <c r="AJ34" s="30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</row>
    <row r="35" spans="1:48" ht="13.5" thickBot="1" x14ac:dyDescent="0.25">
      <c r="A35" s="298"/>
      <c r="B35" s="298"/>
      <c r="C35" s="299"/>
      <c r="D35" s="299"/>
      <c r="E35" s="300"/>
      <c r="F35" s="300"/>
      <c r="G35" s="300"/>
      <c r="H35" s="301"/>
      <c r="I35" s="301"/>
      <c r="J35" s="300"/>
      <c r="N35" s="316"/>
      <c r="O35" s="316"/>
      <c r="P35" s="316"/>
      <c r="Q35" s="301"/>
      <c r="R35" s="301"/>
      <c r="S35" s="316"/>
      <c r="T35" s="316"/>
      <c r="U35" s="296"/>
      <c r="V35" s="302"/>
      <c r="W35" s="303"/>
      <c r="X35" s="303"/>
      <c r="Y35" s="303"/>
      <c r="Z35" s="303"/>
      <c r="AA35" s="303"/>
      <c r="AB35" s="303"/>
      <c r="AC35" s="304"/>
      <c r="AD35" s="304"/>
      <c r="AE35" s="305"/>
      <c r="AF35" s="305"/>
      <c r="AG35" s="305"/>
      <c r="AH35" s="305"/>
      <c r="AI35" s="304"/>
      <c r="AJ35" s="306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</row>
    <row r="36" spans="1:48" ht="24" customHeight="1" thickTop="1" thickBot="1" x14ac:dyDescent="0.25">
      <c r="A36" s="298"/>
      <c r="B36" s="298"/>
      <c r="C36" s="299"/>
      <c r="D36" s="299"/>
      <c r="E36" s="300"/>
      <c r="F36" s="300"/>
      <c r="G36" s="300"/>
      <c r="H36" s="301"/>
      <c r="I36" s="301"/>
      <c r="J36" s="300"/>
      <c r="N36" s="453" t="s">
        <v>63</v>
      </c>
      <c r="O36" s="454"/>
      <c r="P36" s="318" t="e">
        <f>EINGABE!P12</f>
        <v>#REF!</v>
      </c>
      <c r="Q36" s="306"/>
      <c r="R36" s="306"/>
      <c r="S36" s="453" t="s">
        <v>66</v>
      </c>
      <c r="T36" s="454"/>
      <c r="U36" s="319">
        <f>EINGABE!P10</f>
        <v>1.24</v>
      </c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</row>
    <row r="37" spans="1:48" ht="13.5" thickBot="1" x14ac:dyDescent="0.25">
      <c r="A37" s="298"/>
      <c r="B37" s="298"/>
      <c r="C37" s="299"/>
      <c r="D37" s="299"/>
      <c r="E37" s="300"/>
      <c r="F37" s="300"/>
      <c r="G37" s="300"/>
      <c r="H37" s="301"/>
      <c r="I37" s="301"/>
      <c r="J37" s="300"/>
      <c r="N37" s="316"/>
      <c r="O37" s="316"/>
      <c r="P37" s="316"/>
      <c r="Q37" s="301"/>
      <c r="R37" s="301"/>
      <c r="S37" s="316"/>
      <c r="T37" s="316"/>
      <c r="U37" s="296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</row>
    <row r="38" spans="1:48" ht="24" customHeight="1" thickTop="1" thickBot="1" x14ac:dyDescent="0.25">
      <c r="A38" s="298"/>
      <c r="B38" s="298"/>
      <c r="C38" s="299"/>
      <c r="D38" s="299"/>
      <c r="E38" s="300"/>
      <c r="F38" s="300"/>
      <c r="G38" s="300"/>
      <c r="H38" s="301"/>
      <c r="I38" s="301"/>
      <c r="J38" s="300"/>
      <c r="N38" s="451" t="s">
        <v>64</v>
      </c>
      <c r="O38" s="452"/>
      <c r="P38" s="318" t="e">
        <f>EINGABE!AB12</f>
        <v>#REF!</v>
      </c>
      <c r="Q38" s="301"/>
      <c r="R38" s="301"/>
      <c r="S38" s="451" t="s">
        <v>67</v>
      </c>
      <c r="T38" s="452"/>
      <c r="U38" s="319">
        <f>EINGABE!AB10</f>
        <v>1.24</v>
      </c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</row>
    <row r="39" spans="1:48" x14ac:dyDescent="0.2">
      <c r="A39" s="298"/>
      <c r="B39" s="298"/>
      <c r="C39" s="299"/>
      <c r="D39" s="299"/>
      <c r="E39" s="300"/>
      <c r="F39" s="300"/>
      <c r="G39" s="300"/>
      <c r="H39" s="301"/>
      <c r="I39" s="301"/>
      <c r="J39" s="300"/>
      <c r="N39" s="300"/>
      <c r="O39" s="300"/>
      <c r="P39" s="300"/>
      <c r="Q39" s="301"/>
      <c r="R39" s="301"/>
      <c r="S39" s="300"/>
      <c r="T39" s="300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</row>
    <row r="40" spans="1:48" x14ac:dyDescent="0.2">
      <c r="A40" s="298"/>
      <c r="B40" s="298"/>
      <c r="C40" s="299"/>
      <c r="D40" s="299"/>
      <c r="E40" s="300"/>
      <c r="F40" s="300"/>
      <c r="G40" s="300"/>
      <c r="H40" s="301"/>
      <c r="I40" s="301"/>
      <c r="J40" s="300"/>
      <c r="N40" s="300"/>
      <c r="O40" s="300"/>
      <c r="P40" s="300"/>
      <c r="Q40" s="301"/>
      <c r="R40" s="301"/>
      <c r="S40" s="300"/>
      <c r="T40" s="300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</row>
    <row r="41" spans="1:48" x14ac:dyDescent="0.2">
      <c r="A41" s="298"/>
      <c r="B41" s="298"/>
      <c r="C41" s="299"/>
      <c r="D41" s="299"/>
      <c r="E41" s="300"/>
      <c r="F41" s="300"/>
      <c r="G41" s="300"/>
      <c r="H41" s="301"/>
      <c r="I41" s="301"/>
      <c r="J41" s="300"/>
      <c r="N41" s="300"/>
      <c r="O41" s="300"/>
      <c r="P41" s="300"/>
      <c r="Q41" s="301"/>
      <c r="R41" s="301"/>
      <c r="S41" s="300"/>
      <c r="T41" s="300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</row>
    <row r="42" spans="1:48" x14ac:dyDescent="0.2">
      <c r="A42" s="298"/>
      <c r="B42" s="298"/>
      <c r="C42" s="299"/>
      <c r="D42" s="299"/>
      <c r="E42" s="300"/>
      <c r="F42" s="300"/>
      <c r="G42" s="300"/>
      <c r="H42" s="301"/>
      <c r="I42" s="301"/>
      <c r="J42" s="300"/>
      <c r="N42" s="300"/>
      <c r="O42" s="300"/>
      <c r="P42" s="300"/>
      <c r="Q42" s="301"/>
      <c r="R42" s="301"/>
      <c r="S42" s="300"/>
      <c r="T42" s="300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</row>
    <row r="43" spans="1:48" x14ac:dyDescent="0.2">
      <c r="A43" s="298"/>
      <c r="B43" s="298"/>
      <c r="C43" s="299"/>
      <c r="D43" s="299"/>
      <c r="E43" s="300"/>
      <c r="F43" s="300"/>
      <c r="G43" s="300"/>
      <c r="H43" s="301"/>
      <c r="I43" s="301"/>
      <c r="J43" s="300"/>
      <c r="N43" s="300"/>
      <c r="O43" s="300"/>
      <c r="P43" s="300"/>
      <c r="Q43" s="301"/>
      <c r="R43" s="301"/>
      <c r="S43" s="300"/>
      <c r="T43" s="300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</row>
    <row r="44" spans="1:48" x14ac:dyDescent="0.2">
      <c r="A44" s="298"/>
      <c r="B44" s="298"/>
      <c r="C44" s="299"/>
      <c r="D44" s="299"/>
      <c r="E44" s="300"/>
      <c r="F44" s="300"/>
      <c r="G44" s="300"/>
      <c r="H44" s="301"/>
      <c r="I44" s="301"/>
      <c r="J44" s="300"/>
      <c r="N44" s="300"/>
      <c r="O44" s="300"/>
      <c r="P44" s="300"/>
      <c r="Q44" s="301"/>
      <c r="R44" s="301"/>
      <c r="S44" s="300"/>
      <c r="T44" s="300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</row>
    <row r="45" spans="1:48" x14ac:dyDescent="0.2">
      <c r="A45" s="298"/>
      <c r="B45" s="298"/>
      <c r="C45" s="299"/>
      <c r="D45" s="299"/>
      <c r="E45" s="300"/>
      <c r="F45" s="300"/>
      <c r="G45" s="300"/>
      <c r="H45" s="301"/>
      <c r="I45" s="301"/>
      <c r="J45" s="300"/>
      <c r="N45" s="300"/>
      <c r="O45" s="300"/>
      <c r="P45" s="300"/>
      <c r="Q45" s="301"/>
      <c r="R45" s="301"/>
      <c r="S45" s="300"/>
      <c r="T45" s="300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</row>
    <row r="46" spans="1:48" x14ac:dyDescent="0.2">
      <c r="A46" s="298"/>
      <c r="B46" s="298"/>
      <c r="C46" s="299"/>
      <c r="D46" s="299"/>
      <c r="E46" s="300"/>
      <c r="F46" s="300"/>
      <c r="G46" s="300"/>
      <c r="H46" s="301"/>
      <c r="I46" s="301"/>
      <c r="J46" s="300"/>
      <c r="N46" s="300"/>
      <c r="O46" s="300"/>
      <c r="P46" s="300"/>
      <c r="Q46" s="301"/>
      <c r="R46" s="301"/>
      <c r="S46" s="300"/>
      <c r="T46" s="300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</row>
    <row r="47" spans="1:48" x14ac:dyDescent="0.2">
      <c r="A47" s="298"/>
      <c r="B47" s="298"/>
      <c r="C47" s="299"/>
      <c r="D47" s="299"/>
      <c r="E47" s="300"/>
      <c r="F47" s="300"/>
      <c r="G47" s="300"/>
      <c r="H47" s="301"/>
      <c r="I47" s="301"/>
      <c r="J47" s="300"/>
      <c r="N47" s="300"/>
      <c r="O47" s="300"/>
      <c r="P47" s="300"/>
      <c r="Q47" s="301"/>
      <c r="R47" s="301"/>
      <c r="S47" s="300"/>
      <c r="T47" s="300"/>
      <c r="U47" s="298"/>
      <c r="V47" s="298"/>
      <c r="W47" s="307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</row>
    <row r="48" spans="1:48" x14ac:dyDescent="0.2">
      <c r="A48" s="298"/>
      <c r="B48" s="298"/>
      <c r="C48" s="299"/>
      <c r="D48" s="299"/>
      <c r="E48" s="300"/>
      <c r="F48" s="300"/>
      <c r="G48" s="300"/>
      <c r="H48" s="301"/>
      <c r="I48" s="301"/>
      <c r="J48" s="300"/>
      <c r="N48" s="300"/>
      <c r="O48" s="300"/>
      <c r="P48" s="300"/>
      <c r="Q48" s="301"/>
      <c r="R48" s="301"/>
      <c r="S48" s="300"/>
      <c r="T48" s="300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</row>
    <row r="49" spans="1:48" x14ac:dyDescent="0.2">
      <c r="A49" s="298"/>
      <c r="B49" s="298"/>
      <c r="C49" s="299"/>
      <c r="D49" s="299"/>
      <c r="E49" s="300"/>
      <c r="F49" s="300"/>
      <c r="G49" s="300"/>
      <c r="H49" s="301"/>
      <c r="I49" s="301"/>
      <c r="J49" s="300"/>
      <c r="N49" s="300"/>
      <c r="O49" s="300"/>
      <c r="P49" s="300"/>
      <c r="Q49" s="301"/>
      <c r="R49" s="301"/>
      <c r="S49" s="300"/>
      <c r="T49" s="300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8"/>
      <c r="AV49" s="298"/>
    </row>
    <row r="50" spans="1:48" x14ac:dyDescent="0.2">
      <c r="A50" s="298"/>
      <c r="B50" s="298"/>
      <c r="C50" s="299"/>
      <c r="D50" s="299"/>
      <c r="E50" s="300"/>
      <c r="F50" s="300"/>
      <c r="G50" s="300"/>
      <c r="H50" s="301"/>
      <c r="I50" s="301"/>
      <c r="J50" s="300"/>
      <c r="N50" s="300"/>
      <c r="O50" s="300"/>
      <c r="P50" s="300"/>
      <c r="Q50" s="301"/>
      <c r="R50" s="301"/>
      <c r="S50" s="300"/>
      <c r="T50" s="300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</row>
    <row r="51" spans="1:48" x14ac:dyDescent="0.2">
      <c r="A51" s="298"/>
      <c r="B51" s="298"/>
      <c r="C51" s="299"/>
      <c r="D51" s="299"/>
      <c r="E51" s="300"/>
      <c r="F51" s="300"/>
      <c r="G51" s="300"/>
      <c r="H51" s="301"/>
      <c r="I51" s="301"/>
      <c r="J51" s="300"/>
      <c r="N51" s="300"/>
      <c r="O51" s="300"/>
      <c r="P51" s="300"/>
      <c r="Q51" s="301"/>
      <c r="R51" s="301"/>
      <c r="S51" s="300"/>
      <c r="T51" s="300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</row>
    <row r="52" spans="1:48" x14ac:dyDescent="0.2">
      <c r="A52" s="298"/>
      <c r="B52" s="298"/>
      <c r="C52" s="299"/>
      <c r="D52" s="299"/>
      <c r="E52" s="300"/>
      <c r="F52" s="300"/>
      <c r="G52" s="300"/>
      <c r="H52" s="301"/>
      <c r="I52" s="301"/>
      <c r="J52" s="300"/>
      <c r="N52" s="300"/>
      <c r="O52" s="300"/>
      <c r="P52" s="300"/>
      <c r="Q52" s="301"/>
      <c r="R52" s="301"/>
      <c r="S52" s="300"/>
      <c r="T52" s="300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</row>
    <row r="53" spans="1:48" x14ac:dyDescent="0.2">
      <c r="A53" s="298"/>
      <c r="B53" s="298"/>
      <c r="C53" s="299"/>
      <c r="D53" s="299"/>
      <c r="E53" s="300"/>
      <c r="F53" s="300"/>
      <c r="G53" s="300"/>
      <c r="H53" s="301"/>
      <c r="I53" s="301"/>
      <c r="J53" s="300"/>
      <c r="N53" s="300"/>
      <c r="O53" s="300"/>
      <c r="P53" s="300"/>
      <c r="Q53" s="301"/>
      <c r="R53" s="301"/>
      <c r="S53" s="300"/>
      <c r="T53" s="300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298"/>
    </row>
    <row r="54" spans="1:48" x14ac:dyDescent="0.2">
      <c r="A54" s="298"/>
      <c r="B54" s="298"/>
      <c r="C54" s="299"/>
      <c r="D54" s="299"/>
      <c r="E54" s="300"/>
      <c r="F54" s="300"/>
      <c r="G54" s="300"/>
      <c r="H54" s="301"/>
      <c r="I54" s="301"/>
      <c r="J54" s="300"/>
      <c r="N54" s="300"/>
      <c r="O54" s="300"/>
      <c r="P54" s="300"/>
      <c r="Q54" s="301"/>
      <c r="R54" s="301"/>
      <c r="S54" s="300"/>
      <c r="T54" s="300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</row>
    <row r="55" spans="1:48" x14ac:dyDescent="0.2">
      <c r="A55" s="298"/>
      <c r="B55" s="298"/>
      <c r="C55" s="299"/>
      <c r="D55" s="299"/>
      <c r="E55" s="300"/>
      <c r="F55" s="300"/>
      <c r="G55" s="300"/>
      <c r="H55" s="301"/>
      <c r="I55" s="301"/>
      <c r="J55" s="300"/>
      <c r="N55" s="300"/>
      <c r="O55" s="300"/>
      <c r="P55" s="300"/>
      <c r="Q55" s="301"/>
      <c r="R55" s="301"/>
      <c r="S55" s="300"/>
      <c r="T55" s="300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</row>
    <row r="56" spans="1:48" x14ac:dyDescent="0.2">
      <c r="A56" s="298"/>
      <c r="B56" s="298"/>
      <c r="C56" s="299"/>
      <c r="D56" s="299"/>
      <c r="E56" s="300"/>
      <c r="F56" s="300"/>
      <c r="G56" s="300"/>
      <c r="H56" s="301"/>
      <c r="I56" s="301"/>
      <c r="J56" s="300"/>
      <c r="N56" s="300"/>
      <c r="O56" s="300"/>
      <c r="P56" s="300"/>
      <c r="Q56" s="301"/>
      <c r="R56" s="301"/>
      <c r="S56" s="300"/>
      <c r="T56" s="300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8"/>
      <c r="AT56" s="298"/>
      <c r="AU56" s="298"/>
      <c r="AV56" s="298"/>
    </row>
    <row r="57" spans="1:48" x14ac:dyDescent="0.2">
      <c r="A57" s="298"/>
      <c r="B57" s="298"/>
      <c r="C57" s="299"/>
      <c r="D57" s="299"/>
      <c r="E57" s="300"/>
      <c r="F57" s="300"/>
      <c r="G57" s="300"/>
      <c r="H57" s="301"/>
      <c r="I57" s="301"/>
      <c r="J57" s="300"/>
      <c r="N57" s="300"/>
      <c r="O57" s="300"/>
      <c r="P57" s="300"/>
      <c r="Q57" s="301"/>
      <c r="R57" s="301"/>
      <c r="S57" s="300"/>
      <c r="T57" s="300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298"/>
      <c r="AP57" s="298"/>
      <c r="AQ57" s="298"/>
      <c r="AR57" s="298"/>
      <c r="AS57" s="298"/>
      <c r="AT57" s="298"/>
      <c r="AU57" s="298"/>
      <c r="AV57" s="298"/>
    </row>
    <row r="58" spans="1:48" x14ac:dyDescent="0.2">
      <c r="A58" s="298"/>
      <c r="B58" s="298"/>
      <c r="C58" s="299"/>
      <c r="D58" s="299"/>
      <c r="E58" s="300"/>
      <c r="F58" s="300"/>
      <c r="G58" s="300"/>
      <c r="H58" s="301"/>
      <c r="I58" s="301"/>
      <c r="J58" s="300"/>
      <c r="N58" s="300"/>
      <c r="O58" s="300"/>
      <c r="P58" s="300"/>
      <c r="Q58" s="301"/>
      <c r="R58" s="301"/>
      <c r="S58" s="300"/>
      <c r="T58" s="300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298"/>
      <c r="AP58" s="298"/>
      <c r="AQ58" s="298"/>
      <c r="AR58" s="298"/>
      <c r="AS58" s="298"/>
      <c r="AT58" s="298"/>
      <c r="AU58" s="298"/>
      <c r="AV58" s="298"/>
    </row>
    <row r="59" spans="1:48" x14ac:dyDescent="0.2">
      <c r="A59" s="298"/>
      <c r="B59" s="298"/>
      <c r="C59" s="299"/>
      <c r="D59" s="299"/>
      <c r="E59" s="300"/>
      <c r="F59" s="300"/>
      <c r="G59" s="300"/>
      <c r="H59" s="301"/>
      <c r="I59" s="301"/>
      <c r="J59" s="300"/>
      <c r="N59" s="300"/>
      <c r="O59" s="300"/>
      <c r="P59" s="300"/>
      <c r="Q59" s="301"/>
      <c r="R59" s="301"/>
      <c r="S59" s="300"/>
      <c r="T59" s="300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</row>
    <row r="60" spans="1:48" x14ac:dyDescent="0.2">
      <c r="A60" s="298"/>
      <c r="B60" s="298"/>
      <c r="C60" s="299"/>
      <c r="D60" s="299"/>
      <c r="E60" s="300"/>
      <c r="F60" s="300"/>
      <c r="G60" s="300"/>
      <c r="H60" s="301"/>
      <c r="I60" s="301"/>
      <c r="J60" s="300"/>
      <c r="N60" s="300"/>
      <c r="O60" s="300"/>
      <c r="P60" s="300"/>
      <c r="Q60" s="301"/>
      <c r="R60" s="301"/>
      <c r="S60" s="300"/>
      <c r="T60" s="300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298"/>
      <c r="AP60" s="298"/>
      <c r="AQ60" s="298"/>
      <c r="AR60" s="298"/>
      <c r="AS60" s="298"/>
      <c r="AT60" s="298"/>
      <c r="AU60" s="298"/>
      <c r="AV60" s="298"/>
    </row>
    <row r="61" spans="1:48" x14ac:dyDescent="0.2">
      <c r="A61" s="298"/>
      <c r="B61" s="298"/>
      <c r="C61" s="299"/>
      <c r="D61" s="299"/>
      <c r="E61" s="300"/>
      <c r="F61" s="300"/>
      <c r="G61" s="300"/>
      <c r="H61" s="301"/>
      <c r="I61" s="301"/>
      <c r="J61" s="300"/>
      <c r="N61" s="300"/>
      <c r="O61" s="300"/>
      <c r="P61" s="300"/>
      <c r="Q61" s="301"/>
      <c r="R61" s="301"/>
      <c r="S61" s="300"/>
      <c r="T61" s="300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  <c r="AP61" s="298"/>
      <c r="AQ61" s="298"/>
      <c r="AR61" s="298"/>
      <c r="AS61" s="298"/>
      <c r="AT61" s="298"/>
      <c r="AU61" s="298"/>
      <c r="AV61" s="298"/>
    </row>
    <row r="62" spans="1:48" x14ac:dyDescent="0.2">
      <c r="A62" s="298"/>
      <c r="B62" s="298"/>
      <c r="C62" s="299"/>
      <c r="D62" s="299"/>
      <c r="E62" s="300"/>
      <c r="F62" s="300"/>
      <c r="G62" s="300"/>
      <c r="H62" s="301"/>
      <c r="I62" s="301"/>
      <c r="J62" s="300"/>
      <c r="N62" s="300"/>
      <c r="O62" s="300"/>
      <c r="P62" s="300"/>
      <c r="Q62" s="301"/>
      <c r="R62" s="301"/>
      <c r="S62" s="300"/>
      <c r="T62" s="300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298"/>
    </row>
    <row r="63" spans="1:48" x14ac:dyDescent="0.2">
      <c r="A63" s="298"/>
      <c r="B63" s="298"/>
      <c r="C63" s="299"/>
      <c r="D63" s="299"/>
      <c r="E63" s="300"/>
      <c r="F63" s="300"/>
      <c r="G63" s="300"/>
      <c r="H63" s="301"/>
      <c r="I63" s="301"/>
      <c r="J63" s="300"/>
      <c r="N63" s="300"/>
      <c r="O63" s="300"/>
      <c r="P63" s="300"/>
      <c r="Q63" s="301"/>
      <c r="R63" s="301"/>
      <c r="S63" s="300"/>
      <c r="T63" s="300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</row>
    <row r="64" spans="1:48" x14ac:dyDescent="0.2">
      <c r="A64" s="298"/>
      <c r="B64" s="298"/>
      <c r="C64" s="299"/>
      <c r="D64" s="299"/>
      <c r="E64" s="300"/>
      <c r="F64" s="300"/>
      <c r="G64" s="300"/>
      <c r="H64" s="301"/>
      <c r="I64" s="301"/>
      <c r="J64" s="300"/>
      <c r="N64" s="300"/>
      <c r="O64" s="300"/>
      <c r="P64" s="300"/>
      <c r="Q64" s="301"/>
      <c r="R64" s="301"/>
      <c r="S64" s="300"/>
      <c r="T64" s="300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298"/>
    </row>
    <row r="65" spans="1:48" x14ac:dyDescent="0.2">
      <c r="A65" s="298"/>
      <c r="B65" s="298"/>
      <c r="C65" s="299"/>
      <c r="D65" s="299"/>
      <c r="E65" s="300"/>
      <c r="F65" s="300"/>
      <c r="G65" s="300"/>
      <c r="H65" s="301"/>
      <c r="I65" s="301"/>
      <c r="J65" s="300"/>
      <c r="N65" s="300"/>
      <c r="O65" s="300"/>
      <c r="P65" s="300"/>
      <c r="Q65" s="301"/>
      <c r="R65" s="301"/>
      <c r="S65" s="300"/>
      <c r="T65" s="300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</row>
    <row r="66" spans="1:48" x14ac:dyDescent="0.2">
      <c r="A66" s="298"/>
      <c r="B66" s="298"/>
      <c r="C66" s="299"/>
      <c r="D66" s="299"/>
      <c r="E66" s="300"/>
      <c r="F66" s="300"/>
      <c r="G66" s="300"/>
      <c r="H66" s="301"/>
      <c r="I66" s="301"/>
      <c r="J66" s="300"/>
      <c r="N66" s="300"/>
      <c r="O66" s="300"/>
      <c r="P66" s="300"/>
      <c r="Q66" s="301"/>
      <c r="R66" s="301"/>
      <c r="S66" s="300"/>
      <c r="T66" s="300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</row>
    <row r="67" spans="1:48" x14ac:dyDescent="0.2">
      <c r="A67" s="298"/>
      <c r="B67" s="298"/>
      <c r="C67" s="299"/>
      <c r="D67" s="299"/>
      <c r="E67" s="300"/>
      <c r="F67" s="300"/>
      <c r="G67" s="300"/>
      <c r="H67" s="301"/>
      <c r="I67" s="301"/>
      <c r="J67" s="300"/>
      <c r="N67" s="300"/>
      <c r="O67" s="300"/>
      <c r="P67" s="300"/>
      <c r="Q67" s="301"/>
      <c r="R67" s="301"/>
      <c r="S67" s="300"/>
      <c r="T67" s="300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</row>
    <row r="68" spans="1:48" x14ac:dyDescent="0.2">
      <c r="A68" s="298"/>
      <c r="B68" s="298"/>
      <c r="C68" s="299"/>
      <c r="D68" s="299"/>
      <c r="E68" s="300"/>
      <c r="F68" s="300"/>
      <c r="G68" s="300"/>
      <c r="H68" s="301"/>
      <c r="I68" s="301"/>
      <c r="J68" s="300"/>
      <c r="N68" s="300"/>
      <c r="O68" s="300"/>
      <c r="P68" s="300"/>
      <c r="Q68" s="301"/>
      <c r="R68" s="301"/>
      <c r="S68" s="300"/>
      <c r="T68" s="300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</row>
    <row r="69" spans="1:48" x14ac:dyDescent="0.2">
      <c r="A69" s="298"/>
      <c r="B69" s="298"/>
      <c r="C69" s="299"/>
      <c r="D69" s="299"/>
      <c r="E69" s="300"/>
      <c r="F69" s="300"/>
      <c r="G69" s="300"/>
      <c r="H69" s="301"/>
      <c r="I69" s="301"/>
      <c r="J69" s="300"/>
      <c r="N69" s="300"/>
      <c r="O69" s="300"/>
      <c r="P69" s="300"/>
      <c r="Q69" s="301"/>
      <c r="R69" s="301"/>
      <c r="S69" s="300"/>
      <c r="T69" s="300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298"/>
      <c r="AP69" s="298"/>
      <c r="AQ69" s="298"/>
      <c r="AR69" s="298"/>
      <c r="AS69" s="298"/>
      <c r="AT69" s="298"/>
      <c r="AU69" s="298"/>
      <c r="AV69" s="298"/>
    </row>
    <row r="70" spans="1:48" x14ac:dyDescent="0.2">
      <c r="A70" s="298"/>
      <c r="B70" s="298"/>
      <c r="C70" s="299"/>
      <c r="D70" s="299"/>
      <c r="E70" s="300"/>
      <c r="F70" s="300"/>
      <c r="G70" s="300"/>
      <c r="H70" s="301"/>
      <c r="I70" s="301"/>
      <c r="J70" s="300"/>
      <c r="N70" s="300"/>
      <c r="O70" s="300"/>
      <c r="P70" s="300"/>
      <c r="Q70" s="301"/>
      <c r="R70" s="301"/>
      <c r="S70" s="300"/>
      <c r="T70" s="300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8"/>
      <c r="AQ70" s="298"/>
      <c r="AR70" s="298"/>
      <c r="AS70" s="298"/>
      <c r="AT70" s="298"/>
      <c r="AU70" s="298"/>
      <c r="AV70" s="298"/>
    </row>
    <row r="71" spans="1:48" x14ac:dyDescent="0.2">
      <c r="A71" s="298"/>
      <c r="B71" s="298"/>
      <c r="C71" s="299"/>
      <c r="D71" s="299"/>
      <c r="E71" s="300"/>
      <c r="F71" s="300"/>
      <c r="G71" s="300"/>
      <c r="H71" s="301"/>
      <c r="I71" s="301"/>
      <c r="J71" s="300"/>
      <c r="N71" s="300"/>
      <c r="O71" s="300"/>
      <c r="P71" s="300"/>
      <c r="Q71" s="301"/>
      <c r="R71" s="301"/>
      <c r="S71" s="300"/>
      <c r="T71" s="300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8"/>
      <c r="AU71" s="298"/>
      <c r="AV71" s="298"/>
    </row>
  </sheetData>
  <sheetProtection algorithmName="SHA-512" hashValue="CawPn+EoiCh25eaFL6tWLfloiTES2+1G/UfryGk8MPXUVXZm0Jrfw8Zf/LMI8qj9rhdxHMA8ms+MFhoMI7oJPA==" saltValue="aoFTp/RuKkkk2half1QLkw==" spinCount="100000" sheet="1" objects="1" scenarios="1"/>
  <mergeCells count="12">
    <mergeCell ref="N38:O38"/>
    <mergeCell ref="N36:O36"/>
    <mergeCell ref="N34:O34"/>
    <mergeCell ref="S34:T34"/>
    <mergeCell ref="S36:T36"/>
    <mergeCell ref="S38:T38"/>
    <mergeCell ref="AF3:AG3"/>
    <mergeCell ref="D3:H3"/>
    <mergeCell ref="W2:AC2"/>
    <mergeCell ref="Q3:U3"/>
    <mergeCell ref="D1:T1"/>
    <mergeCell ref="I3:K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721F-A259-4692-B432-549CB43A556A}">
  <dimension ref="A1:T1317"/>
  <sheetViews>
    <sheetView zoomScale="235" zoomScaleNormal="235" workbookViewId="0">
      <pane ySplit="7" topLeftCell="A8" activePane="bottomLeft" state="frozen"/>
      <selection activeCell="P7" sqref="P7"/>
      <selection pane="bottomLeft" activeCell="P7" sqref="P7"/>
    </sheetView>
  </sheetViews>
  <sheetFormatPr baseColWidth="10" defaultColWidth="17" defaultRowHeight="11.25" x14ac:dyDescent="0.2"/>
  <cols>
    <col min="1" max="1" width="6.42578125" style="35" customWidth="1"/>
    <col min="2" max="2" width="8.140625" style="31" customWidth="1"/>
    <col min="3" max="3" width="8.28515625" style="31" customWidth="1"/>
    <col min="4" max="6" width="8.7109375" style="32" customWidth="1"/>
    <col min="7" max="9" width="8.7109375" style="31" customWidth="1"/>
    <col min="10" max="10" width="12.140625" style="33" customWidth="1"/>
    <col min="11" max="11" width="12.140625" style="34" hidden="1" customWidth="1"/>
    <col min="12" max="12" width="11.28515625" style="34" hidden="1" customWidth="1"/>
    <col min="13" max="13" width="10.7109375" style="34" hidden="1" customWidth="1"/>
    <col min="14" max="14" width="11.28515625" style="34" hidden="1" customWidth="1"/>
    <col min="15" max="15" width="8.28515625" style="34" hidden="1" customWidth="1"/>
    <col min="16" max="16" width="7.28515625" style="34" hidden="1" customWidth="1"/>
    <col min="17" max="17" width="5.85546875" style="34" hidden="1" customWidth="1"/>
    <col min="18" max="18" width="8.5703125" style="34" hidden="1" customWidth="1"/>
    <col min="19" max="256" width="17" style="34"/>
    <col min="257" max="257" width="6.42578125" style="34" customWidth="1"/>
    <col min="258" max="259" width="0" style="34" hidden="1" customWidth="1"/>
    <col min="260" max="265" width="8.7109375" style="34" customWidth="1"/>
    <col min="266" max="274" width="0" style="34" hidden="1" customWidth="1"/>
    <col min="275" max="512" width="17" style="34"/>
    <col min="513" max="513" width="6.42578125" style="34" customWidth="1"/>
    <col min="514" max="515" width="0" style="34" hidden="1" customWidth="1"/>
    <col min="516" max="521" width="8.7109375" style="34" customWidth="1"/>
    <col min="522" max="530" width="0" style="34" hidden="1" customWidth="1"/>
    <col min="531" max="768" width="17" style="34"/>
    <col min="769" max="769" width="6.42578125" style="34" customWidth="1"/>
    <col min="770" max="771" width="0" style="34" hidden="1" customWidth="1"/>
    <col min="772" max="777" width="8.7109375" style="34" customWidth="1"/>
    <col min="778" max="786" width="0" style="34" hidden="1" customWidth="1"/>
    <col min="787" max="1024" width="17" style="34"/>
    <col min="1025" max="1025" width="6.42578125" style="34" customWidth="1"/>
    <col min="1026" max="1027" width="0" style="34" hidden="1" customWidth="1"/>
    <col min="1028" max="1033" width="8.7109375" style="34" customWidth="1"/>
    <col min="1034" max="1042" width="0" style="34" hidden="1" customWidth="1"/>
    <col min="1043" max="1280" width="17" style="34"/>
    <col min="1281" max="1281" width="6.42578125" style="34" customWidth="1"/>
    <col min="1282" max="1283" width="0" style="34" hidden="1" customWidth="1"/>
    <col min="1284" max="1289" width="8.7109375" style="34" customWidth="1"/>
    <col min="1290" max="1298" width="0" style="34" hidden="1" customWidth="1"/>
    <col min="1299" max="1536" width="17" style="34"/>
    <col min="1537" max="1537" width="6.42578125" style="34" customWidth="1"/>
    <col min="1538" max="1539" width="0" style="34" hidden="1" customWidth="1"/>
    <col min="1540" max="1545" width="8.7109375" style="34" customWidth="1"/>
    <col min="1546" max="1554" width="0" style="34" hidden="1" customWidth="1"/>
    <col min="1555" max="1792" width="17" style="34"/>
    <col min="1793" max="1793" width="6.42578125" style="34" customWidth="1"/>
    <col min="1794" max="1795" width="0" style="34" hidden="1" customWidth="1"/>
    <col min="1796" max="1801" width="8.7109375" style="34" customWidth="1"/>
    <col min="1802" max="1810" width="0" style="34" hidden="1" customWidth="1"/>
    <col min="1811" max="2048" width="17" style="34"/>
    <col min="2049" max="2049" width="6.42578125" style="34" customWidth="1"/>
    <col min="2050" max="2051" width="0" style="34" hidden="1" customWidth="1"/>
    <col min="2052" max="2057" width="8.7109375" style="34" customWidth="1"/>
    <col min="2058" max="2066" width="0" style="34" hidden="1" customWidth="1"/>
    <col min="2067" max="2304" width="17" style="34"/>
    <col min="2305" max="2305" width="6.42578125" style="34" customWidth="1"/>
    <col min="2306" max="2307" width="0" style="34" hidden="1" customWidth="1"/>
    <col min="2308" max="2313" width="8.7109375" style="34" customWidth="1"/>
    <col min="2314" max="2322" width="0" style="34" hidden="1" customWidth="1"/>
    <col min="2323" max="2560" width="17" style="34"/>
    <col min="2561" max="2561" width="6.42578125" style="34" customWidth="1"/>
    <col min="2562" max="2563" width="0" style="34" hidden="1" customWidth="1"/>
    <col min="2564" max="2569" width="8.7109375" style="34" customWidth="1"/>
    <col min="2570" max="2578" width="0" style="34" hidden="1" customWidth="1"/>
    <col min="2579" max="2816" width="17" style="34"/>
    <col min="2817" max="2817" width="6.42578125" style="34" customWidth="1"/>
    <col min="2818" max="2819" width="0" style="34" hidden="1" customWidth="1"/>
    <col min="2820" max="2825" width="8.7109375" style="34" customWidth="1"/>
    <col min="2826" max="2834" width="0" style="34" hidden="1" customWidth="1"/>
    <col min="2835" max="3072" width="17" style="34"/>
    <col min="3073" max="3073" width="6.42578125" style="34" customWidth="1"/>
    <col min="3074" max="3075" width="0" style="34" hidden="1" customWidth="1"/>
    <col min="3076" max="3081" width="8.7109375" style="34" customWidth="1"/>
    <col min="3082" max="3090" width="0" style="34" hidden="1" customWidth="1"/>
    <col min="3091" max="3328" width="17" style="34"/>
    <col min="3329" max="3329" width="6.42578125" style="34" customWidth="1"/>
    <col min="3330" max="3331" width="0" style="34" hidden="1" customWidth="1"/>
    <col min="3332" max="3337" width="8.7109375" style="34" customWidth="1"/>
    <col min="3338" max="3346" width="0" style="34" hidden="1" customWidth="1"/>
    <col min="3347" max="3584" width="17" style="34"/>
    <col min="3585" max="3585" width="6.42578125" style="34" customWidth="1"/>
    <col min="3586" max="3587" width="0" style="34" hidden="1" customWidth="1"/>
    <col min="3588" max="3593" width="8.7109375" style="34" customWidth="1"/>
    <col min="3594" max="3602" width="0" style="34" hidden="1" customWidth="1"/>
    <col min="3603" max="3840" width="17" style="34"/>
    <col min="3841" max="3841" width="6.42578125" style="34" customWidth="1"/>
    <col min="3842" max="3843" width="0" style="34" hidden="1" customWidth="1"/>
    <col min="3844" max="3849" width="8.7109375" style="34" customWidth="1"/>
    <col min="3850" max="3858" width="0" style="34" hidden="1" customWidth="1"/>
    <col min="3859" max="4096" width="17" style="34"/>
    <col min="4097" max="4097" width="6.42578125" style="34" customWidth="1"/>
    <col min="4098" max="4099" width="0" style="34" hidden="1" customWidth="1"/>
    <col min="4100" max="4105" width="8.7109375" style="34" customWidth="1"/>
    <col min="4106" max="4114" width="0" style="34" hidden="1" customWidth="1"/>
    <col min="4115" max="4352" width="17" style="34"/>
    <col min="4353" max="4353" width="6.42578125" style="34" customWidth="1"/>
    <col min="4354" max="4355" width="0" style="34" hidden="1" customWidth="1"/>
    <col min="4356" max="4361" width="8.7109375" style="34" customWidth="1"/>
    <col min="4362" max="4370" width="0" style="34" hidden="1" customWidth="1"/>
    <col min="4371" max="4608" width="17" style="34"/>
    <col min="4609" max="4609" width="6.42578125" style="34" customWidth="1"/>
    <col min="4610" max="4611" width="0" style="34" hidden="1" customWidth="1"/>
    <col min="4612" max="4617" width="8.7109375" style="34" customWidth="1"/>
    <col min="4618" max="4626" width="0" style="34" hidden="1" customWidth="1"/>
    <col min="4627" max="4864" width="17" style="34"/>
    <col min="4865" max="4865" width="6.42578125" style="34" customWidth="1"/>
    <col min="4866" max="4867" width="0" style="34" hidden="1" customWidth="1"/>
    <col min="4868" max="4873" width="8.7109375" style="34" customWidth="1"/>
    <col min="4874" max="4882" width="0" style="34" hidden="1" customWidth="1"/>
    <col min="4883" max="5120" width="17" style="34"/>
    <col min="5121" max="5121" width="6.42578125" style="34" customWidth="1"/>
    <col min="5122" max="5123" width="0" style="34" hidden="1" customWidth="1"/>
    <col min="5124" max="5129" width="8.7109375" style="34" customWidth="1"/>
    <col min="5130" max="5138" width="0" style="34" hidden="1" customWidth="1"/>
    <col min="5139" max="5376" width="17" style="34"/>
    <col min="5377" max="5377" width="6.42578125" style="34" customWidth="1"/>
    <col min="5378" max="5379" width="0" style="34" hidden="1" customWidth="1"/>
    <col min="5380" max="5385" width="8.7109375" style="34" customWidth="1"/>
    <col min="5386" max="5394" width="0" style="34" hidden="1" customWidth="1"/>
    <col min="5395" max="5632" width="17" style="34"/>
    <col min="5633" max="5633" width="6.42578125" style="34" customWidth="1"/>
    <col min="5634" max="5635" width="0" style="34" hidden="1" customWidth="1"/>
    <col min="5636" max="5641" width="8.7109375" style="34" customWidth="1"/>
    <col min="5642" max="5650" width="0" style="34" hidden="1" customWidth="1"/>
    <col min="5651" max="5888" width="17" style="34"/>
    <col min="5889" max="5889" width="6.42578125" style="34" customWidth="1"/>
    <col min="5890" max="5891" width="0" style="34" hidden="1" customWidth="1"/>
    <col min="5892" max="5897" width="8.7109375" style="34" customWidth="1"/>
    <col min="5898" max="5906" width="0" style="34" hidden="1" customWidth="1"/>
    <col min="5907" max="6144" width="17" style="34"/>
    <col min="6145" max="6145" width="6.42578125" style="34" customWidth="1"/>
    <col min="6146" max="6147" width="0" style="34" hidden="1" customWidth="1"/>
    <col min="6148" max="6153" width="8.7109375" style="34" customWidth="1"/>
    <col min="6154" max="6162" width="0" style="34" hidden="1" customWidth="1"/>
    <col min="6163" max="6400" width="17" style="34"/>
    <col min="6401" max="6401" width="6.42578125" style="34" customWidth="1"/>
    <col min="6402" max="6403" width="0" style="34" hidden="1" customWidth="1"/>
    <col min="6404" max="6409" width="8.7109375" style="34" customWidth="1"/>
    <col min="6410" max="6418" width="0" style="34" hidden="1" customWidth="1"/>
    <col min="6419" max="6656" width="17" style="34"/>
    <col min="6657" max="6657" width="6.42578125" style="34" customWidth="1"/>
    <col min="6658" max="6659" width="0" style="34" hidden="1" customWidth="1"/>
    <col min="6660" max="6665" width="8.7109375" style="34" customWidth="1"/>
    <col min="6666" max="6674" width="0" style="34" hidden="1" customWidth="1"/>
    <col min="6675" max="6912" width="17" style="34"/>
    <col min="6913" max="6913" width="6.42578125" style="34" customWidth="1"/>
    <col min="6914" max="6915" width="0" style="34" hidden="1" customWidth="1"/>
    <col min="6916" max="6921" width="8.7109375" style="34" customWidth="1"/>
    <col min="6922" max="6930" width="0" style="34" hidden="1" customWidth="1"/>
    <col min="6931" max="7168" width="17" style="34"/>
    <col min="7169" max="7169" width="6.42578125" style="34" customWidth="1"/>
    <col min="7170" max="7171" width="0" style="34" hidden="1" customWidth="1"/>
    <col min="7172" max="7177" width="8.7109375" style="34" customWidth="1"/>
    <col min="7178" max="7186" width="0" style="34" hidden="1" customWidth="1"/>
    <col min="7187" max="7424" width="17" style="34"/>
    <col min="7425" max="7425" width="6.42578125" style="34" customWidth="1"/>
    <col min="7426" max="7427" width="0" style="34" hidden="1" customWidth="1"/>
    <col min="7428" max="7433" width="8.7109375" style="34" customWidth="1"/>
    <col min="7434" max="7442" width="0" style="34" hidden="1" customWidth="1"/>
    <col min="7443" max="7680" width="17" style="34"/>
    <col min="7681" max="7681" width="6.42578125" style="34" customWidth="1"/>
    <col min="7682" max="7683" width="0" style="34" hidden="1" customWidth="1"/>
    <col min="7684" max="7689" width="8.7109375" style="34" customWidth="1"/>
    <col min="7690" max="7698" width="0" style="34" hidden="1" customWidth="1"/>
    <col min="7699" max="7936" width="17" style="34"/>
    <col min="7937" max="7937" width="6.42578125" style="34" customWidth="1"/>
    <col min="7938" max="7939" width="0" style="34" hidden="1" customWidth="1"/>
    <col min="7940" max="7945" width="8.7109375" style="34" customWidth="1"/>
    <col min="7946" max="7954" width="0" style="34" hidden="1" customWidth="1"/>
    <col min="7955" max="8192" width="17" style="34"/>
    <col min="8193" max="8193" width="6.42578125" style="34" customWidth="1"/>
    <col min="8194" max="8195" width="0" style="34" hidden="1" customWidth="1"/>
    <col min="8196" max="8201" width="8.7109375" style="34" customWidth="1"/>
    <col min="8202" max="8210" width="0" style="34" hidden="1" customWidth="1"/>
    <col min="8211" max="8448" width="17" style="34"/>
    <col min="8449" max="8449" width="6.42578125" style="34" customWidth="1"/>
    <col min="8450" max="8451" width="0" style="34" hidden="1" customWidth="1"/>
    <col min="8452" max="8457" width="8.7109375" style="34" customWidth="1"/>
    <col min="8458" max="8466" width="0" style="34" hidden="1" customWidth="1"/>
    <col min="8467" max="8704" width="17" style="34"/>
    <col min="8705" max="8705" width="6.42578125" style="34" customWidth="1"/>
    <col min="8706" max="8707" width="0" style="34" hidden="1" customWidth="1"/>
    <col min="8708" max="8713" width="8.7109375" style="34" customWidth="1"/>
    <col min="8714" max="8722" width="0" style="34" hidden="1" customWidth="1"/>
    <col min="8723" max="8960" width="17" style="34"/>
    <col min="8961" max="8961" width="6.42578125" style="34" customWidth="1"/>
    <col min="8962" max="8963" width="0" style="34" hidden="1" customWidth="1"/>
    <col min="8964" max="8969" width="8.7109375" style="34" customWidth="1"/>
    <col min="8970" max="8978" width="0" style="34" hidden="1" customWidth="1"/>
    <col min="8979" max="9216" width="17" style="34"/>
    <col min="9217" max="9217" width="6.42578125" style="34" customWidth="1"/>
    <col min="9218" max="9219" width="0" style="34" hidden="1" customWidth="1"/>
    <col min="9220" max="9225" width="8.7109375" style="34" customWidth="1"/>
    <col min="9226" max="9234" width="0" style="34" hidden="1" customWidth="1"/>
    <col min="9235" max="9472" width="17" style="34"/>
    <col min="9473" max="9473" width="6.42578125" style="34" customWidth="1"/>
    <col min="9474" max="9475" width="0" style="34" hidden="1" customWidth="1"/>
    <col min="9476" max="9481" width="8.7109375" style="34" customWidth="1"/>
    <col min="9482" max="9490" width="0" style="34" hidden="1" customWidth="1"/>
    <col min="9491" max="9728" width="17" style="34"/>
    <col min="9729" max="9729" width="6.42578125" style="34" customWidth="1"/>
    <col min="9730" max="9731" width="0" style="34" hidden="1" customWidth="1"/>
    <col min="9732" max="9737" width="8.7109375" style="34" customWidth="1"/>
    <col min="9738" max="9746" width="0" style="34" hidden="1" customWidth="1"/>
    <col min="9747" max="9984" width="17" style="34"/>
    <col min="9985" max="9985" width="6.42578125" style="34" customWidth="1"/>
    <col min="9986" max="9987" width="0" style="34" hidden="1" customWidth="1"/>
    <col min="9988" max="9993" width="8.7109375" style="34" customWidth="1"/>
    <col min="9994" max="10002" width="0" style="34" hidden="1" customWidth="1"/>
    <col min="10003" max="10240" width="17" style="34"/>
    <col min="10241" max="10241" width="6.42578125" style="34" customWidth="1"/>
    <col min="10242" max="10243" width="0" style="34" hidden="1" customWidth="1"/>
    <col min="10244" max="10249" width="8.7109375" style="34" customWidth="1"/>
    <col min="10250" max="10258" width="0" style="34" hidden="1" customWidth="1"/>
    <col min="10259" max="10496" width="17" style="34"/>
    <col min="10497" max="10497" width="6.42578125" style="34" customWidth="1"/>
    <col min="10498" max="10499" width="0" style="34" hidden="1" customWidth="1"/>
    <col min="10500" max="10505" width="8.7109375" style="34" customWidth="1"/>
    <col min="10506" max="10514" width="0" style="34" hidden="1" customWidth="1"/>
    <col min="10515" max="10752" width="17" style="34"/>
    <col min="10753" max="10753" width="6.42578125" style="34" customWidth="1"/>
    <col min="10754" max="10755" width="0" style="34" hidden="1" customWidth="1"/>
    <col min="10756" max="10761" width="8.7109375" style="34" customWidth="1"/>
    <col min="10762" max="10770" width="0" style="34" hidden="1" customWidth="1"/>
    <col min="10771" max="11008" width="17" style="34"/>
    <col min="11009" max="11009" width="6.42578125" style="34" customWidth="1"/>
    <col min="11010" max="11011" width="0" style="34" hidden="1" customWidth="1"/>
    <col min="11012" max="11017" width="8.7109375" style="34" customWidth="1"/>
    <col min="11018" max="11026" width="0" style="34" hidden="1" customWidth="1"/>
    <col min="11027" max="11264" width="17" style="34"/>
    <col min="11265" max="11265" width="6.42578125" style="34" customWidth="1"/>
    <col min="11266" max="11267" width="0" style="34" hidden="1" customWidth="1"/>
    <col min="11268" max="11273" width="8.7109375" style="34" customWidth="1"/>
    <col min="11274" max="11282" width="0" style="34" hidden="1" customWidth="1"/>
    <col min="11283" max="11520" width="17" style="34"/>
    <col min="11521" max="11521" width="6.42578125" style="34" customWidth="1"/>
    <col min="11522" max="11523" width="0" style="34" hidden="1" customWidth="1"/>
    <col min="11524" max="11529" width="8.7109375" style="34" customWidth="1"/>
    <col min="11530" max="11538" width="0" style="34" hidden="1" customWidth="1"/>
    <col min="11539" max="11776" width="17" style="34"/>
    <col min="11777" max="11777" width="6.42578125" style="34" customWidth="1"/>
    <col min="11778" max="11779" width="0" style="34" hidden="1" customWidth="1"/>
    <col min="11780" max="11785" width="8.7109375" style="34" customWidth="1"/>
    <col min="11786" max="11794" width="0" style="34" hidden="1" customWidth="1"/>
    <col min="11795" max="12032" width="17" style="34"/>
    <col min="12033" max="12033" width="6.42578125" style="34" customWidth="1"/>
    <col min="12034" max="12035" width="0" style="34" hidden="1" customWidth="1"/>
    <col min="12036" max="12041" width="8.7109375" style="34" customWidth="1"/>
    <col min="12042" max="12050" width="0" style="34" hidden="1" customWidth="1"/>
    <col min="12051" max="12288" width="17" style="34"/>
    <col min="12289" max="12289" width="6.42578125" style="34" customWidth="1"/>
    <col min="12290" max="12291" width="0" style="34" hidden="1" customWidth="1"/>
    <col min="12292" max="12297" width="8.7109375" style="34" customWidth="1"/>
    <col min="12298" max="12306" width="0" style="34" hidden="1" customWidth="1"/>
    <col min="12307" max="12544" width="17" style="34"/>
    <col min="12545" max="12545" width="6.42578125" style="34" customWidth="1"/>
    <col min="12546" max="12547" width="0" style="34" hidden="1" customWidth="1"/>
    <col min="12548" max="12553" width="8.7109375" style="34" customWidth="1"/>
    <col min="12554" max="12562" width="0" style="34" hidden="1" customWidth="1"/>
    <col min="12563" max="12800" width="17" style="34"/>
    <col min="12801" max="12801" width="6.42578125" style="34" customWidth="1"/>
    <col min="12802" max="12803" width="0" style="34" hidden="1" customWidth="1"/>
    <col min="12804" max="12809" width="8.7109375" style="34" customWidth="1"/>
    <col min="12810" max="12818" width="0" style="34" hidden="1" customWidth="1"/>
    <col min="12819" max="13056" width="17" style="34"/>
    <col min="13057" max="13057" width="6.42578125" style="34" customWidth="1"/>
    <col min="13058" max="13059" width="0" style="34" hidden="1" customWidth="1"/>
    <col min="13060" max="13065" width="8.7109375" style="34" customWidth="1"/>
    <col min="13066" max="13074" width="0" style="34" hidden="1" customWidth="1"/>
    <col min="13075" max="13312" width="17" style="34"/>
    <col min="13313" max="13313" width="6.42578125" style="34" customWidth="1"/>
    <col min="13314" max="13315" width="0" style="34" hidden="1" customWidth="1"/>
    <col min="13316" max="13321" width="8.7109375" style="34" customWidth="1"/>
    <col min="13322" max="13330" width="0" style="34" hidden="1" customWidth="1"/>
    <col min="13331" max="13568" width="17" style="34"/>
    <col min="13569" max="13569" width="6.42578125" style="34" customWidth="1"/>
    <col min="13570" max="13571" width="0" style="34" hidden="1" customWidth="1"/>
    <col min="13572" max="13577" width="8.7109375" style="34" customWidth="1"/>
    <col min="13578" max="13586" width="0" style="34" hidden="1" customWidth="1"/>
    <col min="13587" max="13824" width="17" style="34"/>
    <col min="13825" max="13825" width="6.42578125" style="34" customWidth="1"/>
    <col min="13826" max="13827" width="0" style="34" hidden="1" customWidth="1"/>
    <col min="13828" max="13833" width="8.7109375" style="34" customWidth="1"/>
    <col min="13834" max="13842" width="0" style="34" hidden="1" customWidth="1"/>
    <col min="13843" max="14080" width="17" style="34"/>
    <col min="14081" max="14081" width="6.42578125" style="34" customWidth="1"/>
    <col min="14082" max="14083" width="0" style="34" hidden="1" customWidth="1"/>
    <col min="14084" max="14089" width="8.7109375" style="34" customWidth="1"/>
    <col min="14090" max="14098" width="0" style="34" hidden="1" customWidth="1"/>
    <col min="14099" max="14336" width="17" style="34"/>
    <col min="14337" max="14337" width="6.42578125" style="34" customWidth="1"/>
    <col min="14338" max="14339" width="0" style="34" hidden="1" customWidth="1"/>
    <col min="14340" max="14345" width="8.7109375" style="34" customWidth="1"/>
    <col min="14346" max="14354" width="0" style="34" hidden="1" customWidth="1"/>
    <col min="14355" max="14592" width="17" style="34"/>
    <col min="14593" max="14593" width="6.42578125" style="34" customWidth="1"/>
    <col min="14594" max="14595" width="0" style="34" hidden="1" customWidth="1"/>
    <col min="14596" max="14601" width="8.7109375" style="34" customWidth="1"/>
    <col min="14602" max="14610" width="0" style="34" hidden="1" customWidth="1"/>
    <col min="14611" max="14848" width="17" style="34"/>
    <col min="14849" max="14849" width="6.42578125" style="34" customWidth="1"/>
    <col min="14850" max="14851" width="0" style="34" hidden="1" customWidth="1"/>
    <col min="14852" max="14857" width="8.7109375" style="34" customWidth="1"/>
    <col min="14858" max="14866" width="0" style="34" hidden="1" customWidth="1"/>
    <col min="14867" max="15104" width="17" style="34"/>
    <col min="15105" max="15105" width="6.42578125" style="34" customWidth="1"/>
    <col min="15106" max="15107" width="0" style="34" hidden="1" customWidth="1"/>
    <col min="15108" max="15113" width="8.7109375" style="34" customWidth="1"/>
    <col min="15114" max="15122" width="0" style="34" hidden="1" customWidth="1"/>
    <col min="15123" max="15360" width="17" style="34"/>
    <col min="15361" max="15361" width="6.42578125" style="34" customWidth="1"/>
    <col min="15362" max="15363" width="0" style="34" hidden="1" customWidth="1"/>
    <col min="15364" max="15369" width="8.7109375" style="34" customWidth="1"/>
    <col min="15370" max="15378" width="0" style="34" hidden="1" customWidth="1"/>
    <col min="15379" max="15616" width="17" style="34"/>
    <col min="15617" max="15617" width="6.42578125" style="34" customWidth="1"/>
    <col min="15618" max="15619" width="0" style="34" hidden="1" customWidth="1"/>
    <col min="15620" max="15625" width="8.7109375" style="34" customWidth="1"/>
    <col min="15626" max="15634" width="0" style="34" hidden="1" customWidth="1"/>
    <col min="15635" max="15872" width="17" style="34"/>
    <col min="15873" max="15873" width="6.42578125" style="34" customWidth="1"/>
    <col min="15874" max="15875" width="0" style="34" hidden="1" customWidth="1"/>
    <col min="15876" max="15881" width="8.7109375" style="34" customWidth="1"/>
    <col min="15882" max="15890" width="0" style="34" hidden="1" customWidth="1"/>
    <col min="15891" max="16128" width="17" style="34"/>
    <col min="16129" max="16129" width="6.42578125" style="34" customWidth="1"/>
    <col min="16130" max="16131" width="0" style="34" hidden="1" customWidth="1"/>
    <col min="16132" max="16137" width="8.7109375" style="34" customWidth="1"/>
    <col min="16138" max="16146" width="0" style="34" hidden="1" customWidth="1"/>
    <col min="16147" max="16384" width="17" style="34"/>
  </cols>
  <sheetData>
    <row r="1" spans="1:19" ht="18" customHeight="1" x14ac:dyDescent="0.25">
      <c r="A1" s="457" t="s">
        <v>43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9" ht="17.25" customHeight="1" x14ac:dyDescent="0.2">
      <c r="B2" s="36"/>
      <c r="C2" s="37"/>
      <c r="D2" s="459" t="s">
        <v>44</v>
      </c>
      <c r="E2" s="460"/>
      <c r="F2" s="461" t="s">
        <v>45</v>
      </c>
      <c r="G2" s="462"/>
      <c r="H2" s="463" t="s">
        <v>61</v>
      </c>
      <c r="I2" s="464"/>
      <c r="K2" s="465" t="s">
        <v>44</v>
      </c>
      <c r="L2" s="465"/>
      <c r="M2" s="465" t="s">
        <v>45</v>
      </c>
      <c r="N2" s="465"/>
      <c r="O2" s="458" t="s">
        <v>46</v>
      </c>
      <c r="P2" s="458"/>
      <c r="Q2" s="38"/>
    </row>
    <row r="3" spans="1:19" x14ac:dyDescent="0.2">
      <c r="B3" s="36"/>
      <c r="C3" s="37"/>
      <c r="D3" s="39" t="s">
        <v>9</v>
      </c>
      <c r="E3" s="40" t="s">
        <v>8</v>
      </c>
      <c r="F3" s="41" t="s">
        <v>9</v>
      </c>
      <c r="G3" s="42" t="s">
        <v>8</v>
      </c>
      <c r="H3" s="43" t="s">
        <v>9</v>
      </c>
      <c r="I3" s="44" t="s">
        <v>8</v>
      </c>
      <c r="K3" s="45" t="s">
        <v>9</v>
      </c>
      <c r="L3" s="45" t="s">
        <v>8</v>
      </c>
      <c r="M3" s="45" t="s">
        <v>9</v>
      </c>
      <c r="N3" s="45" t="s">
        <v>8</v>
      </c>
      <c r="O3" s="45" t="s">
        <v>9</v>
      </c>
      <c r="P3" s="45" t="s">
        <v>8</v>
      </c>
      <c r="Q3" s="38"/>
    </row>
    <row r="4" spans="1:19" ht="8.25" customHeight="1" thickBot="1" x14ac:dyDescent="0.25">
      <c r="A4" s="111"/>
      <c r="B4" s="120" t="s">
        <v>10</v>
      </c>
      <c r="C4" s="112"/>
      <c r="D4" s="113">
        <v>90.96</v>
      </c>
      <c r="E4" s="114">
        <v>89.28</v>
      </c>
      <c r="F4" s="114">
        <v>157.81</v>
      </c>
      <c r="G4" s="115">
        <v>164.5</v>
      </c>
      <c r="H4" s="115">
        <v>28.08</v>
      </c>
      <c r="I4" s="116">
        <v>26.03</v>
      </c>
      <c r="K4" s="34">
        <f t="shared" ref="K4:P4" si="0">K7/(100-D6)*100</f>
        <v>71</v>
      </c>
      <c r="L4" s="34">
        <f t="shared" si="0"/>
        <v>69</v>
      </c>
      <c r="M4" s="34">
        <f t="shared" si="0"/>
        <v>188</v>
      </c>
      <c r="N4" s="34">
        <f t="shared" si="0"/>
        <v>196</v>
      </c>
      <c r="O4" s="34">
        <f t="shared" si="0"/>
        <v>37</v>
      </c>
      <c r="P4" s="34">
        <f t="shared" si="0"/>
        <v>36</v>
      </c>
    </row>
    <row r="5" spans="1:19" ht="17.25" customHeight="1" thickTop="1" thickBot="1" x14ac:dyDescent="0.25">
      <c r="A5" s="47" t="s">
        <v>3</v>
      </c>
      <c r="B5" s="126" t="s">
        <v>58</v>
      </c>
      <c r="C5" s="46"/>
      <c r="D5" s="48">
        <f>EINGABE!D7</f>
        <v>95</v>
      </c>
      <c r="E5" s="48">
        <f>EINGABE!F7</f>
        <v>115</v>
      </c>
      <c r="F5" s="48">
        <f>EINGABE!P7</f>
        <v>219</v>
      </c>
      <c r="G5" s="48">
        <f>EINGABE!R7</f>
        <v>235</v>
      </c>
      <c r="H5" s="48">
        <f>EINGABE!AB7</f>
        <v>42</v>
      </c>
      <c r="I5" s="48">
        <f>EINGABE!AD7</f>
        <v>45</v>
      </c>
    </row>
    <row r="6" spans="1:19" ht="10.5" customHeight="1" thickTop="1" x14ac:dyDescent="0.2">
      <c r="A6" s="124" t="s">
        <v>11</v>
      </c>
      <c r="B6" s="117" t="s">
        <v>47</v>
      </c>
      <c r="C6" s="112"/>
      <c r="D6" s="116"/>
      <c r="E6" s="115"/>
      <c r="F6" s="115">
        <v>0</v>
      </c>
      <c r="G6" s="118">
        <v>0</v>
      </c>
      <c r="H6" s="119">
        <v>0</v>
      </c>
      <c r="I6" s="116">
        <v>0</v>
      </c>
    </row>
    <row r="7" spans="1:19" s="50" customFormat="1" ht="10.5" customHeight="1" x14ac:dyDescent="0.2">
      <c r="A7" s="125" t="s">
        <v>1</v>
      </c>
      <c r="B7" s="120" t="s">
        <v>48</v>
      </c>
      <c r="C7" s="121"/>
      <c r="D7" s="122">
        <f t="shared" ref="D7:I7" si="1">D5-D5*D6/100</f>
        <v>95</v>
      </c>
      <c r="E7" s="122">
        <f t="shared" si="1"/>
        <v>115</v>
      </c>
      <c r="F7" s="122">
        <f t="shared" si="1"/>
        <v>219</v>
      </c>
      <c r="G7" s="123">
        <f t="shared" si="1"/>
        <v>235</v>
      </c>
      <c r="H7" s="123">
        <f t="shared" si="1"/>
        <v>42</v>
      </c>
      <c r="I7" s="122">
        <f t="shared" si="1"/>
        <v>45</v>
      </c>
      <c r="J7" s="49"/>
      <c r="K7" s="50">
        <v>71</v>
      </c>
      <c r="L7" s="50">
        <v>69</v>
      </c>
      <c r="M7" s="50">
        <v>188</v>
      </c>
      <c r="N7" s="50">
        <v>196</v>
      </c>
      <c r="O7" s="50">
        <v>37</v>
      </c>
      <c r="P7" s="50">
        <v>36</v>
      </c>
    </row>
    <row r="8" spans="1:19" ht="0.75" customHeight="1" x14ac:dyDescent="0.2">
      <c r="A8" s="34"/>
      <c r="B8" s="51"/>
      <c r="C8" s="34"/>
      <c r="D8" s="34"/>
      <c r="E8" s="34"/>
      <c r="F8" s="34"/>
      <c r="G8" s="34"/>
    </row>
    <row r="9" spans="1:19" ht="13.5" customHeight="1" thickBot="1" x14ac:dyDescent="0.25">
      <c r="A9" s="34"/>
      <c r="B9" s="52" t="s">
        <v>49</v>
      </c>
      <c r="C9" s="53"/>
      <c r="D9" s="54"/>
      <c r="E9" s="54"/>
      <c r="F9" s="54"/>
      <c r="G9" s="54"/>
      <c r="I9" s="55"/>
      <c r="J9" s="52" t="s">
        <v>49</v>
      </c>
    </row>
    <row r="10" spans="1:19" ht="12.75" hidden="1" customHeight="1" thickBot="1" x14ac:dyDescent="0.25">
      <c r="A10" s="56"/>
      <c r="B10" s="57"/>
      <c r="C10" s="57"/>
      <c r="D10" s="58"/>
      <c r="E10" s="58"/>
      <c r="F10" s="58"/>
      <c r="G10" s="58"/>
      <c r="H10" s="59"/>
      <c r="I10" s="59"/>
    </row>
    <row r="11" spans="1:19" ht="12" thickTop="1" x14ac:dyDescent="0.2">
      <c r="A11" s="60">
        <v>1</v>
      </c>
      <c r="B11" s="61">
        <v>1.7</v>
      </c>
      <c r="C11" s="62">
        <v>170</v>
      </c>
      <c r="D11" s="63">
        <f t="shared" ref="D11:D74" si="2">B11*$D$7</f>
        <v>161.5</v>
      </c>
      <c r="E11" s="64">
        <f t="shared" ref="E11:E74" si="3">B11*$E$7</f>
        <v>195.5</v>
      </c>
      <c r="F11" s="65">
        <f t="shared" ref="F11:F74" si="4">B11*$F$7</f>
        <v>372.3</v>
      </c>
      <c r="G11" s="64">
        <f t="shared" ref="G11:G74" si="5">B11*$G$7</f>
        <v>399.5</v>
      </c>
      <c r="H11" s="66">
        <f>J11*$H$7</f>
        <v>71.399999999999991</v>
      </c>
      <c r="I11" s="67">
        <f t="shared" ref="I11:I74" si="6">$I$7*J11</f>
        <v>76.5</v>
      </c>
      <c r="J11" s="68">
        <v>1.7</v>
      </c>
      <c r="S11" s="69"/>
    </row>
    <row r="12" spans="1:19" s="72" customFormat="1" x14ac:dyDescent="0.2">
      <c r="A12" s="70">
        <v>2</v>
      </c>
      <c r="B12" s="61">
        <v>1.7</v>
      </c>
      <c r="C12" s="62">
        <v>170</v>
      </c>
      <c r="D12" s="71">
        <f t="shared" si="2"/>
        <v>161.5</v>
      </c>
      <c r="E12" s="64">
        <f t="shared" si="3"/>
        <v>195.5</v>
      </c>
      <c r="F12" s="65">
        <f t="shared" si="4"/>
        <v>372.3</v>
      </c>
      <c r="G12" s="64">
        <f t="shared" si="5"/>
        <v>399.5</v>
      </c>
      <c r="H12" s="66">
        <f t="shared" ref="H12:H75" si="7">J12*$H$7</f>
        <v>71.399999999999991</v>
      </c>
      <c r="I12" s="66">
        <f t="shared" si="6"/>
        <v>76.5</v>
      </c>
      <c r="J12" s="68">
        <v>1.7</v>
      </c>
      <c r="S12" s="73"/>
    </row>
    <row r="13" spans="1:19" x14ac:dyDescent="0.2">
      <c r="A13" s="70">
        <v>3</v>
      </c>
      <c r="B13" s="61">
        <v>1.7</v>
      </c>
      <c r="C13" s="62">
        <v>170</v>
      </c>
      <c r="D13" s="71">
        <f t="shared" si="2"/>
        <v>161.5</v>
      </c>
      <c r="E13" s="64">
        <f t="shared" si="3"/>
        <v>195.5</v>
      </c>
      <c r="F13" s="65">
        <f t="shared" si="4"/>
        <v>372.3</v>
      </c>
      <c r="G13" s="64">
        <f t="shared" si="5"/>
        <v>399.5</v>
      </c>
      <c r="H13" s="66">
        <f t="shared" si="7"/>
        <v>71.399999999999991</v>
      </c>
      <c r="I13" s="66">
        <f t="shared" si="6"/>
        <v>76.5</v>
      </c>
      <c r="J13" s="68">
        <v>1.7</v>
      </c>
      <c r="S13" s="69"/>
    </row>
    <row r="14" spans="1:19" x14ac:dyDescent="0.2">
      <c r="A14" s="70">
        <v>4</v>
      </c>
      <c r="B14" s="61">
        <v>1.7</v>
      </c>
      <c r="C14" s="62">
        <v>170</v>
      </c>
      <c r="D14" s="71">
        <f t="shared" si="2"/>
        <v>161.5</v>
      </c>
      <c r="E14" s="64">
        <f t="shared" si="3"/>
        <v>195.5</v>
      </c>
      <c r="F14" s="65">
        <f t="shared" si="4"/>
        <v>372.3</v>
      </c>
      <c r="G14" s="64">
        <f t="shared" si="5"/>
        <v>399.5</v>
      </c>
      <c r="H14" s="66">
        <f t="shared" si="7"/>
        <v>71.399999999999991</v>
      </c>
      <c r="I14" s="66">
        <f t="shared" si="6"/>
        <v>76.5</v>
      </c>
      <c r="J14" s="68">
        <v>1.7</v>
      </c>
      <c r="S14" s="69"/>
    </row>
    <row r="15" spans="1:19" x14ac:dyDescent="0.2">
      <c r="A15" s="70">
        <v>5</v>
      </c>
      <c r="B15" s="61">
        <v>1.7</v>
      </c>
      <c r="C15" s="62">
        <v>170</v>
      </c>
      <c r="D15" s="71">
        <f t="shared" si="2"/>
        <v>161.5</v>
      </c>
      <c r="E15" s="64">
        <f t="shared" si="3"/>
        <v>195.5</v>
      </c>
      <c r="F15" s="65">
        <f t="shared" si="4"/>
        <v>372.3</v>
      </c>
      <c r="G15" s="64">
        <f t="shared" si="5"/>
        <v>399.5</v>
      </c>
      <c r="H15" s="66">
        <f t="shared" si="7"/>
        <v>71.399999999999991</v>
      </c>
      <c r="I15" s="66">
        <f t="shared" si="6"/>
        <v>76.5</v>
      </c>
      <c r="J15" s="68">
        <v>1.7</v>
      </c>
      <c r="S15" s="69"/>
    </row>
    <row r="16" spans="1:19" ht="12" customHeight="1" x14ac:dyDescent="0.2">
      <c r="A16" s="70">
        <v>6</v>
      </c>
      <c r="B16" s="61">
        <v>1.7</v>
      </c>
      <c r="C16" s="62">
        <v>170</v>
      </c>
      <c r="D16" s="71">
        <f t="shared" si="2"/>
        <v>161.5</v>
      </c>
      <c r="E16" s="64">
        <f t="shared" si="3"/>
        <v>195.5</v>
      </c>
      <c r="F16" s="65">
        <f t="shared" si="4"/>
        <v>372.3</v>
      </c>
      <c r="G16" s="64">
        <f t="shared" si="5"/>
        <v>399.5</v>
      </c>
      <c r="H16" s="66">
        <f t="shared" si="7"/>
        <v>71.399999999999991</v>
      </c>
      <c r="I16" s="66">
        <f t="shared" si="6"/>
        <v>76.5</v>
      </c>
      <c r="J16" s="68">
        <v>1.7</v>
      </c>
      <c r="S16" s="69"/>
    </row>
    <row r="17" spans="1:19" x14ac:dyDescent="0.2">
      <c r="A17" s="70">
        <v>7</v>
      </c>
      <c r="B17" s="61">
        <v>1.7</v>
      </c>
      <c r="C17" s="62">
        <v>170</v>
      </c>
      <c r="D17" s="71">
        <f t="shared" si="2"/>
        <v>161.5</v>
      </c>
      <c r="E17" s="64">
        <f t="shared" si="3"/>
        <v>195.5</v>
      </c>
      <c r="F17" s="65">
        <f t="shared" si="4"/>
        <v>372.3</v>
      </c>
      <c r="G17" s="64">
        <f t="shared" si="5"/>
        <v>399.5</v>
      </c>
      <c r="H17" s="66">
        <f t="shared" si="7"/>
        <v>71.399999999999991</v>
      </c>
      <c r="I17" s="66">
        <f t="shared" si="6"/>
        <v>76.5</v>
      </c>
      <c r="J17" s="68">
        <v>1.7</v>
      </c>
      <c r="S17" s="69"/>
    </row>
    <row r="18" spans="1:19" x14ac:dyDescent="0.2">
      <c r="A18" s="70">
        <v>8</v>
      </c>
      <c r="B18" s="61">
        <v>1.7</v>
      </c>
      <c r="C18" s="62">
        <v>170</v>
      </c>
      <c r="D18" s="71">
        <f t="shared" si="2"/>
        <v>161.5</v>
      </c>
      <c r="E18" s="64">
        <f t="shared" si="3"/>
        <v>195.5</v>
      </c>
      <c r="F18" s="65">
        <f t="shared" si="4"/>
        <v>372.3</v>
      </c>
      <c r="G18" s="64">
        <f t="shared" si="5"/>
        <v>399.5</v>
      </c>
      <c r="H18" s="66">
        <f t="shared" si="7"/>
        <v>71.399999999999991</v>
      </c>
      <c r="I18" s="66">
        <f t="shared" si="6"/>
        <v>76.5</v>
      </c>
      <c r="J18" s="68">
        <v>1.7</v>
      </c>
      <c r="S18" s="69"/>
    </row>
    <row r="19" spans="1:19" x14ac:dyDescent="0.2">
      <c r="A19" s="70">
        <v>9</v>
      </c>
      <c r="B19" s="61">
        <v>1.7</v>
      </c>
      <c r="C19" s="62">
        <v>170</v>
      </c>
      <c r="D19" s="71">
        <f t="shared" si="2"/>
        <v>161.5</v>
      </c>
      <c r="E19" s="64">
        <f t="shared" si="3"/>
        <v>195.5</v>
      </c>
      <c r="F19" s="65">
        <f t="shared" si="4"/>
        <v>372.3</v>
      </c>
      <c r="G19" s="64">
        <f t="shared" si="5"/>
        <v>399.5</v>
      </c>
      <c r="H19" s="66">
        <f t="shared" si="7"/>
        <v>71.399999999999991</v>
      </c>
      <c r="I19" s="66">
        <f t="shared" si="6"/>
        <v>76.5</v>
      </c>
      <c r="J19" s="68">
        <v>1.7</v>
      </c>
      <c r="S19" s="69"/>
    </row>
    <row r="20" spans="1:19" x14ac:dyDescent="0.2">
      <c r="A20" s="70">
        <v>10</v>
      </c>
      <c r="B20" s="61">
        <v>1.7</v>
      </c>
      <c r="C20" s="62">
        <v>170</v>
      </c>
      <c r="D20" s="71">
        <f t="shared" si="2"/>
        <v>161.5</v>
      </c>
      <c r="E20" s="64">
        <f t="shared" si="3"/>
        <v>195.5</v>
      </c>
      <c r="F20" s="65">
        <f t="shared" si="4"/>
        <v>372.3</v>
      </c>
      <c r="G20" s="64">
        <f t="shared" si="5"/>
        <v>399.5</v>
      </c>
      <c r="H20" s="66">
        <f t="shared" si="7"/>
        <v>71.399999999999991</v>
      </c>
      <c r="I20" s="66">
        <f t="shared" si="6"/>
        <v>76.5</v>
      </c>
      <c r="J20" s="68">
        <v>1.7</v>
      </c>
      <c r="S20" s="69"/>
    </row>
    <row r="21" spans="1:19" x14ac:dyDescent="0.2">
      <c r="A21" s="70">
        <v>11</v>
      </c>
      <c r="B21" s="61">
        <v>1.7</v>
      </c>
      <c r="C21" s="62">
        <v>170</v>
      </c>
      <c r="D21" s="71">
        <f t="shared" si="2"/>
        <v>161.5</v>
      </c>
      <c r="E21" s="64">
        <f t="shared" si="3"/>
        <v>195.5</v>
      </c>
      <c r="F21" s="65">
        <f t="shared" si="4"/>
        <v>372.3</v>
      </c>
      <c r="G21" s="64">
        <f t="shared" si="5"/>
        <v>399.5</v>
      </c>
      <c r="H21" s="66">
        <f t="shared" si="7"/>
        <v>71.399999999999991</v>
      </c>
      <c r="I21" s="66">
        <f t="shared" si="6"/>
        <v>76.5</v>
      </c>
      <c r="J21" s="68">
        <v>1.7</v>
      </c>
      <c r="S21" s="69"/>
    </row>
    <row r="22" spans="1:19" x14ac:dyDescent="0.2">
      <c r="A22" s="70">
        <v>12</v>
      </c>
      <c r="B22" s="61">
        <v>1.7</v>
      </c>
      <c r="C22" s="62">
        <v>170</v>
      </c>
      <c r="D22" s="71">
        <f t="shared" si="2"/>
        <v>161.5</v>
      </c>
      <c r="E22" s="64">
        <f t="shared" si="3"/>
        <v>195.5</v>
      </c>
      <c r="F22" s="65">
        <f t="shared" si="4"/>
        <v>372.3</v>
      </c>
      <c r="G22" s="64">
        <f t="shared" si="5"/>
        <v>399.5</v>
      </c>
      <c r="H22" s="66">
        <f t="shared" si="7"/>
        <v>71.399999999999991</v>
      </c>
      <c r="I22" s="66">
        <f t="shared" si="6"/>
        <v>76.5</v>
      </c>
      <c r="J22" s="68">
        <v>1.7</v>
      </c>
      <c r="S22" s="69"/>
    </row>
    <row r="23" spans="1:19" x14ac:dyDescent="0.2">
      <c r="A23" s="70">
        <v>13</v>
      </c>
      <c r="B23" s="61">
        <v>1.7</v>
      </c>
      <c r="C23" s="62">
        <v>170</v>
      </c>
      <c r="D23" s="71">
        <f t="shared" si="2"/>
        <v>161.5</v>
      </c>
      <c r="E23" s="64">
        <f t="shared" si="3"/>
        <v>195.5</v>
      </c>
      <c r="F23" s="65">
        <f t="shared" si="4"/>
        <v>372.3</v>
      </c>
      <c r="G23" s="64">
        <f t="shared" si="5"/>
        <v>399.5</v>
      </c>
      <c r="H23" s="66">
        <f t="shared" si="7"/>
        <v>71.399999999999991</v>
      </c>
      <c r="I23" s="66">
        <f t="shared" si="6"/>
        <v>76.5</v>
      </c>
      <c r="J23" s="68">
        <v>1.7</v>
      </c>
      <c r="S23" s="69"/>
    </row>
    <row r="24" spans="1:19" x14ac:dyDescent="0.2">
      <c r="A24" s="70">
        <v>14</v>
      </c>
      <c r="B24" s="61">
        <v>1.7</v>
      </c>
      <c r="C24" s="62">
        <v>170</v>
      </c>
      <c r="D24" s="71">
        <f t="shared" si="2"/>
        <v>161.5</v>
      </c>
      <c r="E24" s="64">
        <f t="shared" si="3"/>
        <v>195.5</v>
      </c>
      <c r="F24" s="65">
        <f t="shared" si="4"/>
        <v>372.3</v>
      </c>
      <c r="G24" s="64">
        <f t="shared" si="5"/>
        <v>399.5</v>
      </c>
      <c r="H24" s="66">
        <f t="shared" si="7"/>
        <v>71.399999999999991</v>
      </c>
      <c r="I24" s="66">
        <f t="shared" si="6"/>
        <v>76.5</v>
      </c>
      <c r="J24" s="68">
        <v>1.7</v>
      </c>
      <c r="S24" s="69"/>
    </row>
    <row r="25" spans="1:19" x14ac:dyDescent="0.2">
      <c r="A25" s="70">
        <v>15</v>
      </c>
      <c r="B25" s="61">
        <v>1.7</v>
      </c>
      <c r="C25" s="62">
        <v>170</v>
      </c>
      <c r="D25" s="71">
        <f t="shared" si="2"/>
        <v>161.5</v>
      </c>
      <c r="E25" s="64">
        <f t="shared" si="3"/>
        <v>195.5</v>
      </c>
      <c r="F25" s="65">
        <f t="shared" si="4"/>
        <v>372.3</v>
      </c>
      <c r="G25" s="64">
        <f t="shared" si="5"/>
        <v>399.5</v>
      </c>
      <c r="H25" s="66">
        <f t="shared" si="7"/>
        <v>71.399999999999991</v>
      </c>
      <c r="I25" s="66">
        <f t="shared" si="6"/>
        <v>76.5</v>
      </c>
      <c r="J25" s="68">
        <v>1.7</v>
      </c>
      <c r="S25" s="69"/>
    </row>
    <row r="26" spans="1:19" x14ac:dyDescent="0.2">
      <c r="A26" s="70">
        <v>16</v>
      </c>
      <c r="B26" s="61">
        <v>1.7</v>
      </c>
      <c r="C26" s="62">
        <v>170</v>
      </c>
      <c r="D26" s="71">
        <f t="shared" si="2"/>
        <v>161.5</v>
      </c>
      <c r="E26" s="64">
        <f t="shared" si="3"/>
        <v>195.5</v>
      </c>
      <c r="F26" s="65">
        <f t="shared" si="4"/>
        <v>372.3</v>
      </c>
      <c r="G26" s="64">
        <f t="shared" si="5"/>
        <v>399.5</v>
      </c>
      <c r="H26" s="66">
        <f t="shared" si="7"/>
        <v>71.399999999999991</v>
      </c>
      <c r="I26" s="66">
        <f t="shared" si="6"/>
        <v>76.5</v>
      </c>
      <c r="J26" s="68">
        <v>1.7</v>
      </c>
      <c r="S26" s="69"/>
    </row>
    <row r="27" spans="1:19" x14ac:dyDescent="0.2">
      <c r="A27" s="70">
        <v>17</v>
      </c>
      <c r="B27" s="61">
        <v>1.7</v>
      </c>
      <c r="C27" s="62">
        <v>170</v>
      </c>
      <c r="D27" s="71">
        <f t="shared" si="2"/>
        <v>161.5</v>
      </c>
      <c r="E27" s="64">
        <f t="shared" si="3"/>
        <v>195.5</v>
      </c>
      <c r="F27" s="65">
        <f t="shared" si="4"/>
        <v>372.3</v>
      </c>
      <c r="G27" s="64">
        <f t="shared" si="5"/>
        <v>399.5</v>
      </c>
      <c r="H27" s="66">
        <f t="shared" si="7"/>
        <v>71.399999999999991</v>
      </c>
      <c r="I27" s="66">
        <f t="shared" si="6"/>
        <v>76.5</v>
      </c>
      <c r="J27" s="68">
        <v>1.7</v>
      </c>
      <c r="S27" s="69"/>
    </row>
    <row r="28" spans="1:19" x14ac:dyDescent="0.2">
      <c r="A28" s="70">
        <v>18</v>
      </c>
      <c r="B28" s="61">
        <v>1.7</v>
      </c>
      <c r="C28" s="62">
        <v>170</v>
      </c>
      <c r="D28" s="71">
        <f t="shared" si="2"/>
        <v>161.5</v>
      </c>
      <c r="E28" s="64">
        <f t="shared" si="3"/>
        <v>195.5</v>
      </c>
      <c r="F28" s="65">
        <f t="shared" si="4"/>
        <v>372.3</v>
      </c>
      <c r="G28" s="64">
        <f t="shared" si="5"/>
        <v>399.5</v>
      </c>
      <c r="H28" s="66">
        <f t="shared" si="7"/>
        <v>71.399999999999991</v>
      </c>
      <c r="I28" s="66">
        <f t="shared" si="6"/>
        <v>76.5</v>
      </c>
      <c r="J28" s="74">
        <v>1.7</v>
      </c>
      <c r="K28" s="61"/>
      <c r="L28" s="62"/>
      <c r="M28" s="55"/>
      <c r="N28" s="55"/>
      <c r="O28" s="55"/>
      <c r="P28" s="55"/>
      <c r="Q28" s="75"/>
      <c r="R28" s="75"/>
      <c r="S28" s="76"/>
    </row>
    <row r="29" spans="1:19" x14ac:dyDescent="0.2">
      <c r="A29" s="70">
        <v>19</v>
      </c>
      <c r="B29" s="61">
        <v>1.7</v>
      </c>
      <c r="C29" s="62">
        <v>170</v>
      </c>
      <c r="D29" s="71">
        <f t="shared" si="2"/>
        <v>161.5</v>
      </c>
      <c r="E29" s="64">
        <f t="shared" si="3"/>
        <v>195.5</v>
      </c>
      <c r="F29" s="65">
        <f t="shared" si="4"/>
        <v>372.3</v>
      </c>
      <c r="G29" s="64">
        <f t="shared" si="5"/>
        <v>399.5</v>
      </c>
      <c r="H29" s="66">
        <f t="shared" si="7"/>
        <v>71.399999999999991</v>
      </c>
      <c r="I29" s="66">
        <f t="shared" si="6"/>
        <v>76.5</v>
      </c>
      <c r="J29" s="74">
        <v>1.7</v>
      </c>
      <c r="K29" s="61"/>
      <c r="L29" s="62"/>
      <c r="M29" s="55"/>
      <c r="N29" s="55"/>
      <c r="O29" s="55"/>
      <c r="P29" s="55"/>
      <c r="Q29" s="75"/>
      <c r="R29" s="75"/>
      <c r="S29" s="76"/>
    </row>
    <row r="30" spans="1:19" x14ac:dyDescent="0.2">
      <c r="A30" s="70">
        <v>20</v>
      </c>
      <c r="B30" s="61">
        <v>1.7</v>
      </c>
      <c r="C30" s="62">
        <v>170</v>
      </c>
      <c r="D30" s="71">
        <f t="shared" si="2"/>
        <v>161.5</v>
      </c>
      <c r="E30" s="64">
        <f t="shared" si="3"/>
        <v>195.5</v>
      </c>
      <c r="F30" s="65">
        <f t="shared" si="4"/>
        <v>372.3</v>
      </c>
      <c r="G30" s="64">
        <f t="shared" si="5"/>
        <v>399.5</v>
      </c>
      <c r="H30" s="66">
        <f t="shared" si="7"/>
        <v>71.399999999999991</v>
      </c>
      <c r="I30" s="66">
        <f t="shared" si="6"/>
        <v>76.5</v>
      </c>
      <c r="J30" s="74">
        <v>1.7</v>
      </c>
      <c r="K30" s="61"/>
      <c r="L30" s="62"/>
      <c r="M30" s="55"/>
      <c r="N30" s="55"/>
      <c r="O30" s="55"/>
      <c r="P30" s="55"/>
      <c r="Q30" s="75"/>
      <c r="R30" s="75"/>
      <c r="S30" s="76"/>
    </row>
    <row r="31" spans="1:19" x14ac:dyDescent="0.2">
      <c r="A31" s="70">
        <v>21</v>
      </c>
      <c r="B31" s="61">
        <v>1.7</v>
      </c>
      <c r="C31" s="62">
        <v>170</v>
      </c>
      <c r="D31" s="71">
        <f t="shared" si="2"/>
        <v>161.5</v>
      </c>
      <c r="E31" s="64">
        <f t="shared" si="3"/>
        <v>195.5</v>
      </c>
      <c r="F31" s="65">
        <f t="shared" si="4"/>
        <v>372.3</v>
      </c>
      <c r="G31" s="64">
        <f t="shared" si="5"/>
        <v>399.5</v>
      </c>
      <c r="H31" s="66">
        <f t="shared" si="7"/>
        <v>71.399999999999991</v>
      </c>
      <c r="I31" s="66">
        <f t="shared" si="6"/>
        <v>76.5</v>
      </c>
      <c r="J31" s="74">
        <v>1.7</v>
      </c>
      <c r="K31" s="61"/>
      <c r="L31" s="62"/>
      <c r="M31" s="55"/>
      <c r="N31" s="55"/>
      <c r="O31" s="55"/>
      <c r="P31" s="55"/>
      <c r="Q31" s="75"/>
      <c r="R31" s="75"/>
      <c r="S31" s="76"/>
    </row>
    <row r="32" spans="1:19" x14ac:dyDescent="0.2">
      <c r="A32" s="70">
        <v>22</v>
      </c>
      <c r="B32" s="61">
        <v>1.7</v>
      </c>
      <c r="C32" s="62">
        <v>170</v>
      </c>
      <c r="D32" s="71">
        <f t="shared" si="2"/>
        <v>161.5</v>
      </c>
      <c r="E32" s="64">
        <f t="shared" si="3"/>
        <v>195.5</v>
      </c>
      <c r="F32" s="65">
        <f t="shared" si="4"/>
        <v>372.3</v>
      </c>
      <c r="G32" s="64">
        <f t="shared" si="5"/>
        <v>399.5</v>
      </c>
      <c r="H32" s="66">
        <f t="shared" si="7"/>
        <v>71.399999999999991</v>
      </c>
      <c r="I32" s="66">
        <f t="shared" si="6"/>
        <v>76.5</v>
      </c>
      <c r="J32" s="74">
        <v>1.7</v>
      </c>
      <c r="K32" s="61"/>
      <c r="L32" s="62"/>
      <c r="M32" s="55"/>
      <c r="N32" s="55"/>
      <c r="O32" s="55"/>
      <c r="P32" s="55"/>
      <c r="Q32" s="75"/>
      <c r="R32" s="75"/>
      <c r="S32" s="76"/>
    </row>
    <row r="33" spans="1:19" x14ac:dyDescent="0.2">
      <c r="A33" s="70">
        <v>23</v>
      </c>
      <c r="B33" s="61">
        <v>1.7</v>
      </c>
      <c r="C33" s="62">
        <v>170</v>
      </c>
      <c r="D33" s="71">
        <f t="shared" si="2"/>
        <v>161.5</v>
      </c>
      <c r="E33" s="64">
        <f t="shared" si="3"/>
        <v>195.5</v>
      </c>
      <c r="F33" s="65">
        <f t="shared" si="4"/>
        <v>372.3</v>
      </c>
      <c r="G33" s="64">
        <f t="shared" si="5"/>
        <v>399.5</v>
      </c>
      <c r="H33" s="66">
        <f t="shared" si="7"/>
        <v>71.399999999999991</v>
      </c>
      <c r="I33" s="66">
        <f t="shared" si="6"/>
        <v>76.5</v>
      </c>
      <c r="J33" s="74">
        <v>1.7</v>
      </c>
      <c r="K33" s="61"/>
      <c r="L33" s="62"/>
      <c r="M33" s="55"/>
      <c r="N33" s="55"/>
      <c r="O33" s="55"/>
      <c r="P33" s="55"/>
      <c r="Q33" s="75"/>
      <c r="R33" s="75"/>
      <c r="S33" s="76"/>
    </row>
    <row r="34" spans="1:19" x14ac:dyDescent="0.2">
      <c r="A34" s="70">
        <v>24</v>
      </c>
      <c r="B34" s="61">
        <v>1.7</v>
      </c>
      <c r="C34" s="62">
        <v>170</v>
      </c>
      <c r="D34" s="71">
        <f t="shared" si="2"/>
        <v>161.5</v>
      </c>
      <c r="E34" s="64">
        <f t="shared" si="3"/>
        <v>195.5</v>
      </c>
      <c r="F34" s="65">
        <f t="shared" si="4"/>
        <v>372.3</v>
      </c>
      <c r="G34" s="64">
        <f t="shared" si="5"/>
        <v>399.5</v>
      </c>
      <c r="H34" s="66">
        <f t="shared" si="7"/>
        <v>71.399999999999991</v>
      </c>
      <c r="I34" s="66">
        <f t="shared" si="6"/>
        <v>76.5</v>
      </c>
      <c r="J34" s="74">
        <v>1.7</v>
      </c>
      <c r="K34" s="61"/>
      <c r="L34" s="62"/>
      <c r="M34" s="55"/>
      <c r="N34" s="55"/>
      <c r="O34" s="55"/>
      <c r="P34" s="55"/>
      <c r="Q34" s="75"/>
      <c r="R34" s="75"/>
      <c r="S34" s="76"/>
    </row>
    <row r="35" spans="1:19" x14ac:dyDescent="0.2">
      <c r="A35" s="70">
        <v>25</v>
      </c>
      <c r="B35" s="61">
        <v>1.7</v>
      </c>
      <c r="C35" s="62">
        <v>170</v>
      </c>
      <c r="D35" s="71">
        <f t="shared" si="2"/>
        <v>161.5</v>
      </c>
      <c r="E35" s="64">
        <f t="shared" si="3"/>
        <v>195.5</v>
      </c>
      <c r="F35" s="65">
        <f t="shared" si="4"/>
        <v>372.3</v>
      </c>
      <c r="G35" s="64">
        <f t="shared" si="5"/>
        <v>399.5</v>
      </c>
      <c r="H35" s="66">
        <f t="shared" si="7"/>
        <v>71.399999999999991</v>
      </c>
      <c r="I35" s="66">
        <f t="shared" si="6"/>
        <v>76.5</v>
      </c>
      <c r="J35" s="74">
        <v>1.7</v>
      </c>
      <c r="K35" s="61"/>
      <c r="L35" s="62"/>
      <c r="M35" s="55"/>
      <c r="N35" s="55"/>
      <c r="O35" s="55"/>
      <c r="P35" s="55"/>
      <c r="Q35" s="75"/>
      <c r="R35" s="75"/>
      <c r="S35" s="76"/>
    </row>
    <row r="36" spans="1:19" x14ac:dyDescent="0.2">
      <c r="A36" s="70">
        <v>26</v>
      </c>
      <c r="B36" s="61">
        <v>1.7</v>
      </c>
      <c r="C36" s="62">
        <v>170</v>
      </c>
      <c r="D36" s="71">
        <f t="shared" si="2"/>
        <v>161.5</v>
      </c>
      <c r="E36" s="64">
        <f t="shared" si="3"/>
        <v>195.5</v>
      </c>
      <c r="F36" s="65">
        <f t="shared" si="4"/>
        <v>372.3</v>
      </c>
      <c r="G36" s="64">
        <f t="shared" si="5"/>
        <v>399.5</v>
      </c>
      <c r="H36" s="66">
        <f t="shared" si="7"/>
        <v>71.399999999999991</v>
      </c>
      <c r="I36" s="66">
        <f t="shared" si="6"/>
        <v>76.5</v>
      </c>
      <c r="J36" s="74">
        <v>1.7</v>
      </c>
      <c r="K36" s="61"/>
      <c r="L36" s="62"/>
      <c r="M36" s="55"/>
      <c r="N36" s="55"/>
      <c r="O36" s="55"/>
      <c r="P36" s="55"/>
      <c r="Q36" s="75"/>
      <c r="R36" s="75"/>
      <c r="S36" s="76"/>
    </row>
    <row r="37" spans="1:19" x14ac:dyDescent="0.2">
      <c r="A37" s="70">
        <v>27</v>
      </c>
      <c r="B37" s="61">
        <v>1.7</v>
      </c>
      <c r="C37" s="62">
        <v>170</v>
      </c>
      <c r="D37" s="71">
        <f t="shared" si="2"/>
        <v>161.5</v>
      </c>
      <c r="E37" s="64">
        <f t="shared" si="3"/>
        <v>195.5</v>
      </c>
      <c r="F37" s="65">
        <f t="shared" si="4"/>
        <v>372.3</v>
      </c>
      <c r="G37" s="64">
        <f t="shared" si="5"/>
        <v>399.5</v>
      </c>
      <c r="H37" s="66">
        <f t="shared" si="7"/>
        <v>71.399999999999991</v>
      </c>
      <c r="I37" s="66">
        <f t="shared" si="6"/>
        <v>76.5</v>
      </c>
      <c r="J37" s="74">
        <v>1.7</v>
      </c>
      <c r="K37" s="61"/>
      <c r="L37" s="62"/>
      <c r="M37" s="55"/>
      <c r="N37" s="55"/>
      <c r="O37" s="55"/>
      <c r="P37" s="55"/>
      <c r="Q37" s="75"/>
      <c r="R37" s="75"/>
      <c r="S37" s="76"/>
    </row>
    <row r="38" spans="1:19" x14ac:dyDescent="0.2">
      <c r="A38" s="70">
        <v>28</v>
      </c>
      <c r="B38" s="61">
        <v>1.7</v>
      </c>
      <c r="C38" s="62">
        <v>170</v>
      </c>
      <c r="D38" s="71">
        <f t="shared" si="2"/>
        <v>161.5</v>
      </c>
      <c r="E38" s="64">
        <f t="shared" si="3"/>
        <v>195.5</v>
      </c>
      <c r="F38" s="65">
        <f t="shared" si="4"/>
        <v>372.3</v>
      </c>
      <c r="G38" s="64">
        <f t="shared" si="5"/>
        <v>399.5</v>
      </c>
      <c r="H38" s="66">
        <f t="shared" si="7"/>
        <v>71.399999999999991</v>
      </c>
      <c r="I38" s="66">
        <f t="shared" si="6"/>
        <v>76.5</v>
      </c>
      <c r="J38" s="74">
        <v>1.7</v>
      </c>
      <c r="K38" s="61"/>
      <c r="L38" s="62"/>
      <c r="M38" s="55"/>
      <c r="N38" s="55"/>
      <c r="O38" s="55"/>
      <c r="P38" s="55"/>
      <c r="Q38" s="75"/>
      <c r="R38" s="75"/>
      <c r="S38" s="76"/>
    </row>
    <row r="39" spans="1:19" x14ac:dyDescent="0.2">
      <c r="A39" s="70">
        <v>29</v>
      </c>
      <c r="B39" s="61">
        <v>1.7</v>
      </c>
      <c r="C39" s="62">
        <v>170</v>
      </c>
      <c r="D39" s="71">
        <f t="shared" si="2"/>
        <v>161.5</v>
      </c>
      <c r="E39" s="64">
        <f t="shared" si="3"/>
        <v>195.5</v>
      </c>
      <c r="F39" s="65">
        <f t="shared" si="4"/>
        <v>372.3</v>
      </c>
      <c r="G39" s="64">
        <f t="shared" si="5"/>
        <v>399.5</v>
      </c>
      <c r="H39" s="66">
        <f t="shared" si="7"/>
        <v>71.399999999999991</v>
      </c>
      <c r="I39" s="66">
        <f t="shared" si="6"/>
        <v>76.5</v>
      </c>
      <c r="J39" s="74">
        <v>1.7</v>
      </c>
      <c r="K39" s="61"/>
      <c r="L39" s="62"/>
      <c r="M39" s="55"/>
      <c r="N39" s="55"/>
      <c r="O39" s="55"/>
      <c r="P39" s="55"/>
      <c r="Q39" s="75"/>
      <c r="R39" s="75"/>
      <c r="S39" s="76"/>
    </row>
    <row r="40" spans="1:19" x14ac:dyDescent="0.2">
      <c r="A40" s="70">
        <v>30</v>
      </c>
      <c r="B40" s="61">
        <v>1.7</v>
      </c>
      <c r="C40" s="62">
        <v>170</v>
      </c>
      <c r="D40" s="71">
        <f t="shared" si="2"/>
        <v>161.5</v>
      </c>
      <c r="E40" s="64">
        <f t="shared" si="3"/>
        <v>195.5</v>
      </c>
      <c r="F40" s="65">
        <f t="shared" si="4"/>
        <v>372.3</v>
      </c>
      <c r="G40" s="64">
        <f t="shared" si="5"/>
        <v>399.5</v>
      </c>
      <c r="H40" s="66">
        <f t="shared" si="7"/>
        <v>71.399999999999991</v>
      </c>
      <c r="I40" s="66">
        <f t="shared" si="6"/>
        <v>76.5</v>
      </c>
      <c r="J40" s="74">
        <v>1.7</v>
      </c>
      <c r="K40" s="61"/>
      <c r="L40" s="62"/>
      <c r="M40" s="55"/>
      <c r="N40" s="55"/>
      <c r="O40" s="55"/>
      <c r="P40" s="55"/>
      <c r="Q40" s="75"/>
      <c r="R40" s="75"/>
      <c r="S40" s="76"/>
    </row>
    <row r="41" spans="1:19" x14ac:dyDescent="0.2">
      <c r="A41" s="70">
        <v>31</v>
      </c>
      <c r="B41" s="61">
        <v>1.7</v>
      </c>
      <c r="C41" s="62">
        <v>170</v>
      </c>
      <c r="D41" s="71">
        <f t="shared" si="2"/>
        <v>161.5</v>
      </c>
      <c r="E41" s="64">
        <f t="shared" si="3"/>
        <v>195.5</v>
      </c>
      <c r="F41" s="65">
        <f t="shared" si="4"/>
        <v>372.3</v>
      </c>
      <c r="G41" s="64">
        <f t="shared" si="5"/>
        <v>399.5</v>
      </c>
      <c r="H41" s="66">
        <f t="shared" si="7"/>
        <v>71.399999999999991</v>
      </c>
      <c r="I41" s="66">
        <f t="shared" si="6"/>
        <v>76.5</v>
      </c>
      <c r="J41" s="74">
        <v>1.7</v>
      </c>
      <c r="K41" s="61"/>
      <c r="L41" s="62"/>
      <c r="M41" s="55"/>
      <c r="N41" s="55"/>
      <c r="O41" s="55"/>
      <c r="P41" s="55"/>
      <c r="Q41" s="75"/>
      <c r="R41" s="75"/>
      <c r="S41" s="76"/>
    </row>
    <row r="42" spans="1:19" x14ac:dyDescent="0.2">
      <c r="A42" s="70">
        <v>32</v>
      </c>
      <c r="B42" s="61">
        <v>1.7</v>
      </c>
      <c r="C42" s="62">
        <v>170</v>
      </c>
      <c r="D42" s="71">
        <f t="shared" si="2"/>
        <v>161.5</v>
      </c>
      <c r="E42" s="64">
        <f t="shared" si="3"/>
        <v>195.5</v>
      </c>
      <c r="F42" s="65">
        <f t="shared" si="4"/>
        <v>372.3</v>
      </c>
      <c r="G42" s="64">
        <f t="shared" si="5"/>
        <v>399.5</v>
      </c>
      <c r="H42" s="66">
        <f t="shared" si="7"/>
        <v>71.399999999999991</v>
      </c>
      <c r="I42" s="66">
        <f t="shared" si="6"/>
        <v>76.5</v>
      </c>
      <c r="J42" s="74">
        <v>1.7</v>
      </c>
      <c r="K42" s="61"/>
      <c r="L42" s="62"/>
      <c r="M42" s="55"/>
      <c r="N42" s="55"/>
      <c r="O42" s="55"/>
      <c r="P42" s="55"/>
      <c r="Q42" s="75"/>
      <c r="R42" s="75"/>
      <c r="S42" s="76"/>
    </row>
    <row r="43" spans="1:19" x14ac:dyDescent="0.2">
      <c r="A43" s="70">
        <v>33</v>
      </c>
      <c r="B43" s="61">
        <v>1.7</v>
      </c>
      <c r="C43" s="62">
        <v>170</v>
      </c>
      <c r="D43" s="71">
        <f t="shared" si="2"/>
        <v>161.5</v>
      </c>
      <c r="E43" s="64">
        <f t="shared" si="3"/>
        <v>195.5</v>
      </c>
      <c r="F43" s="65">
        <f t="shared" si="4"/>
        <v>372.3</v>
      </c>
      <c r="G43" s="64">
        <f t="shared" si="5"/>
        <v>399.5</v>
      </c>
      <c r="H43" s="66">
        <f t="shared" si="7"/>
        <v>71.399999999999991</v>
      </c>
      <c r="I43" s="66">
        <f t="shared" si="6"/>
        <v>76.5</v>
      </c>
      <c r="J43" s="74">
        <v>1.7</v>
      </c>
      <c r="K43" s="61"/>
      <c r="L43" s="62"/>
      <c r="M43" s="55"/>
      <c r="N43" s="55"/>
      <c r="O43" s="55"/>
      <c r="P43" s="55"/>
      <c r="Q43" s="75"/>
      <c r="R43" s="75"/>
      <c r="S43" s="76"/>
    </row>
    <row r="44" spans="1:19" x14ac:dyDescent="0.2">
      <c r="A44" s="70">
        <v>34</v>
      </c>
      <c r="B44" s="61">
        <v>1.7</v>
      </c>
      <c r="C44" s="62">
        <v>170</v>
      </c>
      <c r="D44" s="71">
        <f t="shared" si="2"/>
        <v>161.5</v>
      </c>
      <c r="E44" s="64">
        <f t="shared" si="3"/>
        <v>195.5</v>
      </c>
      <c r="F44" s="65">
        <f t="shared" si="4"/>
        <v>372.3</v>
      </c>
      <c r="G44" s="64">
        <f t="shared" si="5"/>
        <v>399.5</v>
      </c>
      <c r="H44" s="66">
        <f t="shared" si="7"/>
        <v>71.399999999999991</v>
      </c>
      <c r="I44" s="66">
        <f t="shared" si="6"/>
        <v>76.5</v>
      </c>
      <c r="J44" s="74">
        <v>1.7</v>
      </c>
      <c r="K44" s="61"/>
      <c r="L44" s="62"/>
      <c r="M44" s="55"/>
      <c r="N44" s="55"/>
      <c r="O44" s="55"/>
      <c r="P44" s="55"/>
      <c r="Q44" s="75"/>
      <c r="R44" s="75"/>
      <c r="S44" s="76"/>
    </row>
    <row r="45" spans="1:19" x14ac:dyDescent="0.2">
      <c r="A45" s="70">
        <v>35</v>
      </c>
      <c r="B45" s="61">
        <v>1.7</v>
      </c>
      <c r="C45" s="62">
        <v>170</v>
      </c>
      <c r="D45" s="71">
        <f t="shared" si="2"/>
        <v>161.5</v>
      </c>
      <c r="E45" s="64">
        <f t="shared" si="3"/>
        <v>195.5</v>
      </c>
      <c r="F45" s="65">
        <f t="shared" si="4"/>
        <v>372.3</v>
      </c>
      <c r="G45" s="64">
        <f t="shared" si="5"/>
        <v>399.5</v>
      </c>
      <c r="H45" s="66">
        <f t="shared" si="7"/>
        <v>71.399999999999991</v>
      </c>
      <c r="I45" s="66">
        <f t="shared" si="6"/>
        <v>76.5</v>
      </c>
      <c r="J45" s="74">
        <v>1.7</v>
      </c>
      <c r="K45" s="61"/>
      <c r="L45" s="62"/>
      <c r="M45" s="55"/>
      <c r="N45" s="55"/>
      <c r="O45" s="55"/>
      <c r="P45" s="55"/>
      <c r="Q45" s="75"/>
      <c r="R45" s="75"/>
      <c r="S45" s="76"/>
    </row>
    <row r="46" spans="1:19" x14ac:dyDescent="0.2">
      <c r="A46" s="70">
        <v>36</v>
      </c>
      <c r="B46" s="61">
        <v>1.7</v>
      </c>
      <c r="C46" s="62">
        <v>170</v>
      </c>
      <c r="D46" s="71">
        <f t="shared" si="2"/>
        <v>161.5</v>
      </c>
      <c r="E46" s="64">
        <f t="shared" si="3"/>
        <v>195.5</v>
      </c>
      <c r="F46" s="65">
        <f t="shared" si="4"/>
        <v>372.3</v>
      </c>
      <c r="G46" s="64">
        <f t="shared" si="5"/>
        <v>399.5</v>
      </c>
      <c r="H46" s="66">
        <f t="shared" si="7"/>
        <v>71.399999999999991</v>
      </c>
      <c r="I46" s="66">
        <f t="shared" si="6"/>
        <v>76.5</v>
      </c>
      <c r="J46" s="74">
        <v>1.7</v>
      </c>
      <c r="K46" s="61"/>
      <c r="L46" s="62"/>
      <c r="M46" s="55"/>
      <c r="N46" s="55"/>
      <c r="O46" s="55"/>
      <c r="P46" s="55"/>
      <c r="Q46" s="75"/>
      <c r="R46" s="75"/>
      <c r="S46" s="76"/>
    </row>
    <row r="47" spans="1:19" x14ac:dyDescent="0.2">
      <c r="A47" s="70">
        <v>37</v>
      </c>
      <c r="B47" s="61">
        <v>1.7</v>
      </c>
      <c r="C47" s="62">
        <v>170</v>
      </c>
      <c r="D47" s="71">
        <f t="shared" si="2"/>
        <v>161.5</v>
      </c>
      <c r="E47" s="64">
        <f t="shared" si="3"/>
        <v>195.5</v>
      </c>
      <c r="F47" s="65">
        <f t="shared" si="4"/>
        <v>372.3</v>
      </c>
      <c r="G47" s="64">
        <f t="shared" si="5"/>
        <v>399.5</v>
      </c>
      <c r="H47" s="66">
        <f t="shared" si="7"/>
        <v>71.399999999999991</v>
      </c>
      <c r="I47" s="66">
        <f t="shared" si="6"/>
        <v>76.5</v>
      </c>
      <c r="J47" s="74">
        <v>1.7</v>
      </c>
      <c r="K47" s="61"/>
      <c r="L47" s="62"/>
      <c r="M47" s="55"/>
      <c r="N47" s="55"/>
      <c r="O47" s="55"/>
      <c r="P47" s="55"/>
      <c r="Q47" s="75"/>
      <c r="R47" s="75"/>
      <c r="S47" s="76"/>
    </row>
    <row r="48" spans="1:19" x14ac:dyDescent="0.2">
      <c r="A48" s="70">
        <v>38</v>
      </c>
      <c r="B48" s="61">
        <v>1.7</v>
      </c>
      <c r="C48" s="62">
        <v>170</v>
      </c>
      <c r="D48" s="71">
        <f t="shared" si="2"/>
        <v>161.5</v>
      </c>
      <c r="E48" s="64">
        <f t="shared" si="3"/>
        <v>195.5</v>
      </c>
      <c r="F48" s="65">
        <f t="shared" si="4"/>
        <v>372.3</v>
      </c>
      <c r="G48" s="64">
        <f t="shared" si="5"/>
        <v>399.5</v>
      </c>
      <c r="H48" s="66">
        <f t="shared" si="7"/>
        <v>71.399999999999991</v>
      </c>
      <c r="I48" s="66">
        <f t="shared" si="6"/>
        <v>76.5</v>
      </c>
      <c r="J48" s="74">
        <v>1.7</v>
      </c>
      <c r="K48" s="61"/>
      <c r="L48" s="62"/>
      <c r="M48" s="55"/>
      <c r="N48" s="55"/>
      <c r="O48" s="55"/>
      <c r="P48" s="55"/>
      <c r="Q48" s="75"/>
      <c r="R48" s="75"/>
      <c r="S48" s="76"/>
    </row>
    <row r="49" spans="1:19" x14ac:dyDescent="0.2">
      <c r="A49" s="70">
        <v>39</v>
      </c>
      <c r="B49" s="61">
        <v>1.7</v>
      </c>
      <c r="C49" s="62">
        <v>170</v>
      </c>
      <c r="D49" s="71">
        <f t="shared" si="2"/>
        <v>161.5</v>
      </c>
      <c r="E49" s="64">
        <f t="shared" si="3"/>
        <v>195.5</v>
      </c>
      <c r="F49" s="65">
        <f t="shared" si="4"/>
        <v>372.3</v>
      </c>
      <c r="G49" s="64">
        <f t="shared" si="5"/>
        <v>399.5</v>
      </c>
      <c r="H49" s="66">
        <f t="shared" si="7"/>
        <v>71.399999999999991</v>
      </c>
      <c r="I49" s="66">
        <f t="shared" si="6"/>
        <v>76.5</v>
      </c>
      <c r="J49" s="74">
        <v>1.7</v>
      </c>
      <c r="K49" s="61"/>
      <c r="L49" s="62"/>
      <c r="M49" s="55"/>
      <c r="N49" s="55"/>
      <c r="O49" s="55"/>
      <c r="P49" s="55"/>
      <c r="Q49" s="75"/>
      <c r="R49" s="75"/>
      <c r="S49" s="76"/>
    </row>
    <row r="50" spans="1:19" x14ac:dyDescent="0.2">
      <c r="A50" s="70">
        <v>40</v>
      </c>
      <c r="B50" s="61">
        <v>1.7</v>
      </c>
      <c r="C50" s="62">
        <v>170</v>
      </c>
      <c r="D50" s="71">
        <f t="shared" si="2"/>
        <v>161.5</v>
      </c>
      <c r="E50" s="64">
        <f t="shared" si="3"/>
        <v>195.5</v>
      </c>
      <c r="F50" s="65">
        <f t="shared" si="4"/>
        <v>372.3</v>
      </c>
      <c r="G50" s="64">
        <f t="shared" si="5"/>
        <v>399.5</v>
      </c>
      <c r="H50" s="66">
        <f t="shared" si="7"/>
        <v>71.399999999999991</v>
      </c>
      <c r="I50" s="66">
        <f t="shared" si="6"/>
        <v>76.5</v>
      </c>
      <c r="J50" s="74">
        <v>1.7</v>
      </c>
      <c r="K50" s="61"/>
      <c r="L50" s="62"/>
      <c r="M50" s="55"/>
      <c r="N50" s="55"/>
      <c r="O50" s="55"/>
      <c r="P50" s="55"/>
      <c r="Q50" s="75"/>
      <c r="R50" s="75"/>
      <c r="S50" s="76"/>
    </row>
    <row r="51" spans="1:19" x14ac:dyDescent="0.2">
      <c r="A51" s="70">
        <v>41</v>
      </c>
      <c r="B51" s="61">
        <v>1.7</v>
      </c>
      <c r="C51" s="62">
        <v>170</v>
      </c>
      <c r="D51" s="71">
        <f t="shared" si="2"/>
        <v>161.5</v>
      </c>
      <c r="E51" s="64">
        <f t="shared" si="3"/>
        <v>195.5</v>
      </c>
      <c r="F51" s="65">
        <f t="shared" si="4"/>
        <v>372.3</v>
      </c>
      <c r="G51" s="64">
        <f t="shared" si="5"/>
        <v>399.5</v>
      </c>
      <c r="H51" s="66">
        <f t="shared" si="7"/>
        <v>71.399999999999991</v>
      </c>
      <c r="I51" s="66">
        <f t="shared" si="6"/>
        <v>76.5</v>
      </c>
      <c r="J51" s="74">
        <v>1.7</v>
      </c>
      <c r="K51" s="61"/>
      <c r="L51" s="62"/>
      <c r="M51" s="55"/>
      <c r="N51" s="55"/>
      <c r="O51" s="55"/>
      <c r="P51" s="55"/>
      <c r="Q51" s="75"/>
      <c r="R51" s="75"/>
      <c r="S51" s="76"/>
    </row>
    <row r="52" spans="1:19" x14ac:dyDescent="0.2">
      <c r="A52" s="70">
        <v>42</v>
      </c>
      <c r="B52" s="61">
        <v>1.7</v>
      </c>
      <c r="C52" s="62">
        <v>170</v>
      </c>
      <c r="D52" s="71">
        <f t="shared" si="2"/>
        <v>161.5</v>
      </c>
      <c r="E52" s="64">
        <f t="shared" si="3"/>
        <v>195.5</v>
      </c>
      <c r="F52" s="65">
        <f t="shared" si="4"/>
        <v>372.3</v>
      </c>
      <c r="G52" s="64">
        <f t="shared" si="5"/>
        <v>399.5</v>
      </c>
      <c r="H52" s="66">
        <f t="shared" si="7"/>
        <v>71.399999999999991</v>
      </c>
      <c r="I52" s="66">
        <f t="shared" si="6"/>
        <v>76.5</v>
      </c>
      <c r="J52" s="74">
        <v>1.7</v>
      </c>
      <c r="K52" s="61"/>
      <c r="L52" s="62"/>
      <c r="M52" s="55"/>
      <c r="N52" s="55"/>
      <c r="O52" s="55"/>
      <c r="P52" s="55"/>
      <c r="Q52" s="75"/>
      <c r="R52" s="75"/>
      <c r="S52" s="76"/>
    </row>
    <row r="53" spans="1:19" x14ac:dyDescent="0.2">
      <c r="A53" s="70">
        <v>43</v>
      </c>
      <c r="B53" s="61">
        <v>1.7</v>
      </c>
      <c r="C53" s="62">
        <v>170</v>
      </c>
      <c r="D53" s="71">
        <f t="shared" si="2"/>
        <v>161.5</v>
      </c>
      <c r="E53" s="64">
        <f t="shared" si="3"/>
        <v>195.5</v>
      </c>
      <c r="F53" s="65">
        <f t="shared" si="4"/>
        <v>372.3</v>
      </c>
      <c r="G53" s="64">
        <f t="shared" si="5"/>
        <v>399.5</v>
      </c>
      <c r="H53" s="66">
        <f t="shared" si="7"/>
        <v>71.399999999999991</v>
      </c>
      <c r="I53" s="66">
        <f t="shared" si="6"/>
        <v>76.5</v>
      </c>
      <c r="J53" s="74">
        <v>1.7</v>
      </c>
      <c r="K53" s="61"/>
      <c r="L53" s="62"/>
      <c r="M53" s="55"/>
      <c r="N53" s="55"/>
      <c r="O53" s="55"/>
      <c r="P53" s="55"/>
      <c r="Q53" s="75"/>
      <c r="R53" s="75"/>
      <c r="S53" s="76"/>
    </row>
    <row r="54" spans="1:19" x14ac:dyDescent="0.2">
      <c r="A54" s="70">
        <v>44</v>
      </c>
      <c r="B54" s="61">
        <v>1.7</v>
      </c>
      <c r="C54" s="62">
        <v>170</v>
      </c>
      <c r="D54" s="71">
        <f t="shared" si="2"/>
        <v>161.5</v>
      </c>
      <c r="E54" s="64">
        <f t="shared" si="3"/>
        <v>195.5</v>
      </c>
      <c r="F54" s="65">
        <f t="shared" si="4"/>
        <v>372.3</v>
      </c>
      <c r="G54" s="64">
        <f t="shared" si="5"/>
        <v>399.5</v>
      </c>
      <c r="H54" s="66">
        <f t="shared" si="7"/>
        <v>71.399999999999991</v>
      </c>
      <c r="I54" s="66">
        <f t="shared" si="6"/>
        <v>76.5</v>
      </c>
      <c r="J54" s="74">
        <v>1.7</v>
      </c>
      <c r="K54" s="61"/>
      <c r="L54" s="62"/>
      <c r="M54" s="55"/>
      <c r="N54" s="55"/>
      <c r="O54" s="55"/>
      <c r="P54" s="55"/>
      <c r="Q54" s="75"/>
      <c r="R54" s="75"/>
      <c r="S54" s="76"/>
    </row>
    <row r="55" spans="1:19" s="50" customFormat="1" x14ac:dyDescent="0.2">
      <c r="A55" s="70">
        <v>45</v>
      </c>
      <c r="B55" s="61">
        <v>1.7</v>
      </c>
      <c r="C55" s="62">
        <v>170</v>
      </c>
      <c r="D55" s="71">
        <f t="shared" si="2"/>
        <v>161.5</v>
      </c>
      <c r="E55" s="64">
        <f t="shared" si="3"/>
        <v>195.5</v>
      </c>
      <c r="F55" s="65">
        <f t="shared" si="4"/>
        <v>372.3</v>
      </c>
      <c r="G55" s="64">
        <f t="shared" si="5"/>
        <v>399.5</v>
      </c>
      <c r="H55" s="66">
        <f t="shared" si="7"/>
        <v>71.399999999999991</v>
      </c>
      <c r="I55" s="66">
        <f t="shared" si="6"/>
        <v>76.5</v>
      </c>
      <c r="J55" s="74">
        <v>1.7</v>
      </c>
      <c r="K55" s="61"/>
      <c r="L55" s="62"/>
      <c r="M55" s="55"/>
      <c r="N55" s="55"/>
      <c r="O55" s="55"/>
      <c r="P55" s="55"/>
      <c r="Q55" s="75"/>
      <c r="R55" s="75"/>
      <c r="S55" s="76"/>
    </row>
    <row r="56" spans="1:19" x14ac:dyDescent="0.2">
      <c r="A56" s="70">
        <v>46</v>
      </c>
      <c r="B56" s="61">
        <v>1.7</v>
      </c>
      <c r="C56" s="62">
        <v>170</v>
      </c>
      <c r="D56" s="71">
        <f t="shared" si="2"/>
        <v>161.5</v>
      </c>
      <c r="E56" s="64">
        <f t="shared" si="3"/>
        <v>195.5</v>
      </c>
      <c r="F56" s="65">
        <f t="shared" si="4"/>
        <v>372.3</v>
      </c>
      <c r="G56" s="64">
        <f t="shared" si="5"/>
        <v>399.5</v>
      </c>
      <c r="H56" s="66">
        <f t="shared" si="7"/>
        <v>71.217391304347814</v>
      </c>
      <c r="I56" s="66">
        <f t="shared" si="6"/>
        <v>76.304347826086939</v>
      </c>
      <c r="J56" s="74">
        <v>1.6956521739130432</v>
      </c>
      <c r="K56" s="61"/>
      <c r="L56" s="62"/>
      <c r="M56" s="55"/>
      <c r="N56" s="55"/>
      <c r="O56" s="55"/>
      <c r="P56" s="55"/>
      <c r="Q56" s="75"/>
      <c r="R56" s="75"/>
      <c r="S56" s="76"/>
    </row>
    <row r="57" spans="1:19" x14ac:dyDescent="0.2">
      <c r="A57" s="70">
        <v>47</v>
      </c>
      <c r="B57" s="61">
        <v>1.7</v>
      </c>
      <c r="C57" s="62">
        <v>170</v>
      </c>
      <c r="D57" s="71">
        <f t="shared" si="2"/>
        <v>161.5</v>
      </c>
      <c r="E57" s="64">
        <f t="shared" si="3"/>
        <v>195.5</v>
      </c>
      <c r="F57" s="65">
        <f t="shared" si="4"/>
        <v>372.3</v>
      </c>
      <c r="G57" s="64">
        <f t="shared" si="5"/>
        <v>399.5</v>
      </c>
      <c r="H57" s="66">
        <f t="shared" si="7"/>
        <v>71.042553191489361</v>
      </c>
      <c r="I57" s="66">
        <f t="shared" si="6"/>
        <v>76.117021276595736</v>
      </c>
      <c r="J57" s="74">
        <v>1.6914893617021276</v>
      </c>
      <c r="K57" s="61"/>
      <c r="L57" s="62"/>
      <c r="M57" s="55"/>
      <c r="N57" s="55"/>
      <c r="O57" s="55"/>
      <c r="P57" s="55"/>
      <c r="Q57" s="75"/>
      <c r="R57" s="75"/>
      <c r="S57" s="76"/>
    </row>
    <row r="58" spans="1:19" x14ac:dyDescent="0.2">
      <c r="A58" s="70">
        <v>48</v>
      </c>
      <c r="B58" s="61">
        <v>1.7</v>
      </c>
      <c r="C58" s="62">
        <v>170</v>
      </c>
      <c r="D58" s="71">
        <f t="shared" si="2"/>
        <v>161.5</v>
      </c>
      <c r="E58" s="64">
        <f t="shared" si="3"/>
        <v>195.5</v>
      </c>
      <c r="F58" s="65">
        <f t="shared" si="4"/>
        <v>372.3</v>
      </c>
      <c r="G58" s="64">
        <f t="shared" si="5"/>
        <v>399.5</v>
      </c>
      <c r="H58" s="66">
        <f t="shared" si="7"/>
        <v>70.875</v>
      </c>
      <c r="I58" s="66">
        <f t="shared" si="6"/>
        <v>75.9375</v>
      </c>
      <c r="J58" s="74">
        <v>1.6875</v>
      </c>
      <c r="K58" s="61"/>
      <c r="L58" s="62"/>
      <c r="M58" s="55"/>
      <c r="N58" s="55"/>
      <c r="O58" s="55"/>
      <c r="P58" s="55"/>
      <c r="Q58" s="75"/>
      <c r="R58" s="75"/>
      <c r="S58" s="76"/>
    </row>
    <row r="59" spans="1:19" x14ac:dyDescent="0.2">
      <c r="A59" s="70">
        <v>49</v>
      </c>
      <c r="B59" s="61">
        <v>1.7</v>
      </c>
      <c r="C59" s="62">
        <v>170</v>
      </c>
      <c r="D59" s="71">
        <f t="shared" si="2"/>
        <v>161.5</v>
      </c>
      <c r="E59" s="64">
        <f t="shared" si="3"/>
        <v>195.5</v>
      </c>
      <c r="F59" s="65">
        <f t="shared" si="4"/>
        <v>372.3</v>
      </c>
      <c r="G59" s="64">
        <f t="shared" si="5"/>
        <v>399.5</v>
      </c>
      <c r="H59" s="66">
        <f t="shared" si="7"/>
        <v>70.714285714285708</v>
      </c>
      <c r="I59" s="66">
        <f t="shared" si="6"/>
        <v>75.765306122448976</v>
      </c>
      <c r="J59" s="74">
        <v>1.6836734693877551</v>
      </c>
      <c r="K59" s="61"/>
      <c r="L59" s="62"/>
      <c r="M59" s="55"/>
      <c r="N59" s="55"/>
      <c r="O59" s="55"/>
      <c r="P59" s="55"/>
      <c r="Q59" s="75"/>
      <c r="R59" s="75"/>
      <c r="S59" s="76"/>
    </row>
    <row r="60" spans="1:19" x14ac:dyDescent="0.2">
      <c r="A60" s="70">
        <v>50</v>
      </c>
      <c r="B60" s="61">
        <v>1.7</v>
      </c>
      <c r="C60" s="62">
        <v>170</v>
      </c>
      <c r="D60" s="71">
        <f t="shared" si="2"/>
        <v>161.5</v>
      </c>
      <c r="E60" s="64">
        <f t="shared" si="3"/>
        <v>195.5</v>
      </c>
      <c r="F60" s="65">
        <f t="shared" si="4"/>
        <v>372.3</v>
      </c>
      <c r="G60" s="64">
        <f t="shared" si="5"/>
        <v>399.5</v>
      </c>
      <c r="H60" s="66">
        <f t="shared" si="7"/>
        <v>70.56</v>
      </c>
      <c r="I60" s="66">
        <f t="shared" si="6"/>
        <v>75.599999999999994</v>
      </c>
      <c r="J60" s="74">
        <v>1.68</v>
      </c>
      <c r="K60" s="61"/>
      <c r="L60" s="62"/>
      <c r="M60" s="55"/>
      <c r="N60" s="55"/>
      <c r="O60" s="55"/>
      <c r="P60" s="55"/>
      <c r="Q60" s="75"/>
      <c r="R60" s="75"/>
      <c r="S60" s="76"/>
    </row>
    <row r="61" spans="1:19" x14ac:dyDescent="0.2">
      <c r="A61" s="70">
        <v>51</v>
      </c>
      <c r="B61" s="61">
        <v>1.7</v>
      </c>
      <c r="C61" s="62">
        <v>170</v>
      </c>
      <c r="D61" s="71">
        <f t="shared" si="2"/>
        <v>161.5</v>
      </c>
      <c r="E61" s="64">
        <f t="shared" si="3"/>
        <v>195.5</v>
      </c>
      <c r="F61" s="65">
        <f t="shared" si="4"/>
        <v>372.3</v>
      </c>
      <c r="G61" s="64">
        <f t="shared" si="5"/>
        <v>399.5</v>
      </c>
      <c r="H61" s="66">
        <f t="shared" si="7"/>
        <v>70.411764705882348</v>
      </c>
      <c r="I61" s="66">
        <f t="shared" si="6"/>
        <v>75.441176470588232</v>
      </c>
      <c r="J61" s="74">
        <v>1.6764705882352942</v>
      </c>
      <c r="K61" s="61"/>
      <c r="L61" s="62"/>
      <c r="M61" s="55"/>
      <c r="N61" s="55"/>
      <c r="O61" s="55"/>
      <c r="P61" s="55"/>
      <c r="Q61" s="75"/>
      <c r="R61" s="75"/>
      <c r="S61" s="76"/>
    </row>
    <row r="62" spans="1:19" x14ac:dyDescent="0.2">
      <c r="A62" s="70">
        <v>52</v>
      </c>
      <c r="B62" s="61">
        <v>1.7</v>
      </c>
      <c r="C62" s="62">
        <v>170</v>
      </c>
      <c r="D62" s="71">
        <f t="shared" si="2"/>
        <v>161.5</v>
      </c>
      <c r="E62" s="64">
        <f t="shared" si="3"/>
        <v>195.5</v>
      </c>
      <c r="F62" s="65">
        <f t="shared" si="4"/>
        <v>372.3</v>
      </c>
      <c r="G62" s="64">
        <f t="shared" si="5"/>
        <v>399.5</v>
      </c>
      <c r="H62" s="66">
        <f t="shared" si="7"/>
        <v>70.269230769230759</v>
      </c>
      <c r="I62" s="66">
        <f t="shared" si="6"/>
        <v>75.288461538461533</v>
      </c>
      <c r="J62" s="74">
        <v>1.6730769230769229</v>
      </c>
      <c r="K62" s="61"/>
      <c r="L62" s="62"/>
      <c r="M62" s="55"/>
      <c r="N62" s="55"/>
      <c r="O62" s="55"/>
      <c r="P62" s="55"/>
      <c r="Q62" s="75"/>
      <c r="R62" s="75"/>
      <c r="S62" s="76"/>
    </row>
    <row r="63" spans="1:19" x14ac:dyDescent="0.2">
      <c r="A63" s="70">
        <v>53</v>
      </c>
      <c r="B63" s="61">
        <v>1.7</v>
      </c>
      <c r="C63" s="62">
        <v>170</v>
      </c>
      <c r="D63" s="71">
        <f t="shared" si="2"/>
        <v>161.5</v>
      </c>
      <c r="E63" s="64">
        <f t="shared" si="3"/>
        <v>195.5</v>
      </c>
      <c r="F63" s="65">
        <f t="shared" si="4"/>
        <v>372.3</v>
      </c>
      <c r="G63" s="64">
        <f t="shared" si="5"/>
        <v>399.5</v>
      </c>
      <c r="H63" s="66">
        <f t="shared" si="7"/>
        <v>70.132075471698101</v>
      </c>
      <c r="I63" s="66">
        <f t="shared" si="6"/>
        <v>75.141509433962256</v>
      </c>
      <c r="J63" s="74">
        <v>1.6698113207547167</v>
      </c>
      <c r="K63" s="61"/>
      <c r="L63" s="62"/>
      <c r="M63" s="55"/>
      <c r="N63" s="55"/>
      <c r="O63" s="55"/>
      <c r="P63" s="55"/>
      <c r="Q63" s="75"/>
      <c r="R63" s="75"/>
      <c r="S63" s="76"/>
    </row>
    <row r="64" spans="1:19" x14ac:dyDescent="0.2">
      <c r="A64" s="70">
        <v>54</v>
      </c>
      <c r="B64" s="61">
        <v>1.7</v>
      </c>
      <c r="C64" s="62">
        <v>170</v>
      </c>
      <c r="D64" s="71">
        <f t="shared" si="2"/>
        <v>161.5</v>
      </c>
      <c r="E64" s="64">
        <f t="shared" si="3"/>
        <v>195.5</v>
      </c>
      <c r="F64" s="65">
        <f t="shared" si="4"/>
        <v>372.3</v>
      </c>
      <c r="G64" s="64">
        <f t="shared" si="5"/>
        <v>399.5</v>
      </c>
      <c r="H64" s="66">
        <f t="shared" si="7"/>
        <v>70</v>
      </c>
      <c r="I64" s="66">
        <f t="shared" si="6"/>
        <v>75</v>
      </c>
      <c r="J64" s="74">
        <v>1.6666666666666665</v>
      </c>
      <c r="K64" s="61"/>
      <c r="L64" s="62"/>
      <c r="M64" s="55"/>
      <c r="N64" s="55"/>
      <c r="O64" s="55"/>
      <c r="P64" s="55"/>
      <c r="Q64" s="75"/>
      <c r="R64" s="75"/>
      <c r="S64" s="76"/>
    </row>
    <row r="65" spans="1:20" x14ac:dyDescent="0.2">
      <c r="A65" s="70">
        <v>55</v>
      </c>
      <c r="B65" s="61">
        <v>1.7</v>
      </c>
      <c r="C65" s="62">
        <v>170</v>
      </c>
      <c r="D65" s="71">
        <f t="shared" si="2"/>
        <v>161.5</v>
      </c>
      <c r="E65" s="64">
        <f t="shared" si="3"/>
        <v>195.5</v>
      </c>
      <c r="F65" s="65">
        <f t="shared" si="4"/>
        <v>372.3</v>
      </c>
      <c r="G65" s="64">
        <f t="shared" si="5"/>
        <v>399.5</v>
      </c>
      <c r="H65" s="66">
        <f t="shared" si="7"/>
        <v>69.872727272727275</v>
      </c>
      <c r="I65" s="66">
        <f t="shared" si="6"/>
        <v>74.86363636363636</v>
      </c>
      <c r="J65" s="74">
        <v>1.6636363636363636</v>
      </c>
      <c r="K65" s="61"/>
      <c r="L65" s="62"/>
      <c r="M65" s="55"/>
      <c r="N65" s="55"/>
      <c r="O65" s="55"/>
      <c r="P65" s="55"/>
      <c r="Q65" s="75"/>
      <c r="R65" s="75"/>
      <c r="S65" s="76"/>
    </row>
    <row r="66" spans="1:20" x14ac:dyDescent="0.2">
      <c r="A66" s="70">
        <v>56</v>
      </c>
      <c r="B66" s="61">
        <v>1.7</v>
      </c>
      <c r="C66" s="62">
        <v>170</v>
      </c>
      <c r="D66" s="71">
        <f t="shared" si="2"/>
        <v>161.5</v>
      </c>
      <c r="E66" s="64">
        <f t="shared" si="3"/>
        <v>195.5</v>
      </c>
      <c r="F66" s="65">
        <f t="shared" si="4"/>
        <v>372.3</v>
      </c>
      <c r="G66" s="64">
        <f t="shared" si="5"/>
        <v>399.5</v>
      </c>
      <c r="H66" s="66">
        <f t="shared" si="7"/>
        <v>69.75</v>
      </c>
      <c r="I66" s="66">
        <f t="shared" si="6"/>
        <v>74.732142857142847</v>
      </c>
      <c r="J66" s="74">
        <v>1.6607142857142856</v>
      </c>
      <c r="K66" s="61"/>
      <c r="L66" s="62"/>
      <c r="M66" s="55"/>
      <c r="N66" s="55"/>
      <c r="O66" s="55"/>
      <c r="P66" s="55"/>
      <c r="Q66" s="75"/>
      <c r="R66" s="75"/>
      <c r="S66" s="76"/>
    </row>
    <row r="67" spans="1:20" x14ac:dyDescent="0.2">
      <c r="A67" s="70">
        <v>57</v>
      </c>
      <c r="B67" s="61">
        <v>1.7</v>
      </c>
      <c r="C67" s="62">
        <v>170</v>
      </c>
      <c r="D67" s="71">
        <f t="shared" si="2"/>
        <v>161.5</v>
      </c>
      <c r="E67" s="64">
        <f t="shared" si="3"/>
        <v>195.5</v>
      </c>
      <c r="F67" s="65">
        <f t="shared" si="4"/>
        <v>372.3</v>
      </c>
      <c r="G67" s="64">
        <f t="shared" si="5"/>
        <v>399.5</v>
      </c>
      <c r="H67" s="66">
        <f t="shared" si="7"/>
        <v>69.631578947368425</v>
      </c>
      <c r="I67" s="66">
        <f t="shared" si="6"/>
        <v>74.60526315789474</v>
      </c>
      <c r="J67" s="74">
        <v>1.6578947368421053</v>
      </c>
      <c r="K67" s="61"/>
      <c r="L67" s="62"/>
      <c r="M67" s="55"/>
      <c r="N67" s="55"/>
      <c r="O67" s="55"/>
      <c r="P67" s="55"/>
      <c r="Q67" s="75"/>
      <c r="R67" s="75"/>
      <c r="S67" s="76"/>
    </row>
    <row r="68" spans="1:20" x14ac:dyDescent="0.2">
      <c r="A68" s="70">
        <v>58</v>
      </c>
      <c r="B68" s="61">
        <v>1.7</v>
      </c>
      <c r="C68" s="62">
        <v>170</v>
      </c>
      <c r="D68" s="71">
        <f t="shared" si="2"/>
        <v>161.5</v>
      </c>
      <c r="E68" s="64">
        <f t="shared" si="3"/>
        <v>195.5</v>
      </c>
      <c r="F68" s="65">
        <f t="shared" si="4"/>
        <v>372.3</v>
      </c>
      <c r="G68" s="64">
        <f t="shared" si="5"/>
        <v>399.5</v>
      </c>
      <c r="H68" s="66">
        <f t="shared" si="7"/>
        <v>69.517241379310349</v>
      </c>
      <c r="I68" s="66">
        <f t="shared" si="6"/>
        <v>74.482758620689651</v>
      </c>
      <c r="J68" s="74">
        <v>1.6551724137931034</v>
      </c>
      <c r="K68" s="61"/>
      <c r="L68" s="62"/>
      <c r="M68" s="55"/>
      <c r="N68" s="55"/>
      <c r="O68" s="55"/>
      <c r="P68" s="55"/>
      <c r="Q68" s="75"/>
      <c r="R68" s="75"/>
      <c r="S68" s="76"/>
    </row>
    <row r="69" spans="1:20" x14ac:dyDescent="0.2">
      <c r="A69" s="70">
        <v>59</v>
      </c>
      <c r="B69" s="61">
        <v>1.7</v>
      </c>
      <c r="C69" s="62">
        <v>170</v>
      </c>
      <c r="D69" s="71">
        <f t="shared" si="2"/>
        <v>161.5</v>
      </c>
      <c r="E69" s="64">
        <f t="shared" si="3"/>
        <v>195.5</v>
      </c>
      <c r="F69" s="65">
        <f t="shared" si="4"/>
        <v>372.3</v>
      </c>
      <c r="G69" s="64">
        <f t="shared" si="5"/>
        <v>399.5</v>
      </c>
      <c r="H69" s="66">
        <f t="shared" si="7"/>
        <v>69.406779661016955</v>
      </c>
      <c r="I69" s="66">
        <f t="shared" si="6"/>
        <v>74.364406779661024</v>
      </c>
      <c r="J69" s="74">
        <v>1.652542372881356</v>
      </c>
      <c r="K69" s="61"/>
      <c r="L69" s="62"/>
      <c r="M69" s="55"/>
      <c r="N69" s="55"/>
      <c r="O69" s="55"/>
      <c r="P69" s="55"/>
      <c r="Q69" s="75"/>
      <c r="R69" s="75"/>
      <c r="S69" s="76"/>
    </row>
    <row r="70" spans="1:20" s="50" customFormat="1" x14ac:dyDescent="0.2">
      <c r="A70" s="70">
        <v>60</v>
      </c>
      <c r="B70" s="61">
        <v>1.7</v>
      </c>
      <c r="C70" s="62">
        <v>170</v>
      </c>
      <c r="D70" s="71">
        <f t="shared" si="2"/>
        <v>161.5</v>
      </c>
      <c r="E70" s="64">
        <f t="shared" si="3"/>
        <v>195.5</v>
      </c>
      <c r="F70" s="65">
        <f t="shared" si="4"/>
        <v>372.3</v>
      </c>
      <c r="G70" s="64">
        <f t="shared" si="5"/>
        <v>399.5</v>
      </c>
      <c r="H70" s="66">
        <f t="shared" si="7"/>
        <v>69.3</v>
      </c>
      <c r="I70" s="66">
        <f t="shared" si="6"/>
        <v>74.25</v>
      </c>
      <c r="J70" s="74">
        <v>1.65</v>
      </c>
      <c r="K70" s="61"/>
      <c r="L70" s="62"/>
      <c r="M70" s="55"/>
      <c r="N70" s="55"/>
      <c r="O70" s="55"/>
      <c r="P70" s="55"/>
      <c r="Q70" s="75"/>
      <c r="R70" s="75"/>
      <c r="S70" s="76"/>
      <c r="T70" s="320"/>
    </row>
    <row r="71" spans="1:20" x14ac:dyDescent="0.2">
      <c r="A71" s="70">
        <v>61</v>
      </c>
      <c r="B71" s="61">
        <v>1.6967213114754101</v>
      </c>
      <c r="C71" s="62">
        <v>150</v>
      </c>
      <c r="D71" s="71">
        <f t="shared" si="2"/>
        <v>161.18852459016395</v>
      </c>
      <c r="E71" s="64">
        <f t="shared" si="3"/>
        <v>195.12295081967216</v>
      </c>
      <c r="F71" s="65">
        <f t="shared" si="4"/>
        <v>371.58196721311481</v>
      </c>
      <c r="G71" s="64">
        <f t="shared" si="5"/>
        <v>398.72950819672138</v>
      </c>
      <c r="H71" s="66">
        <f t="shared" si="7"/>
        <v>69.059016393442633</v>
      </c>
      <c r="I71" s="66">
        <f t="shared" si="6"/>
        <v>73.991803278688536</v>
      </c>
      <c r="J71" s="74">
        <v>1.6442622950819674</v>
      </c>
      <c r="K71" s="61"/>
      <c r="L71" s="62"/>
      <c r="M71" s="55"/>
      <c r="N71" s="55"/>
      <c r="O71" s="55"/>
      <c r="P71" s="55"/>
      <c r="Q71" s="75"/>
      <c r="R71" s="75"/>
      <c r="S71" s="76"/>
      <c r="T71" s="321"/>
    </row>
    <row r="72" spans="1:20" x14ac:dyDescent="0.2">
      <c r="A72" s="70">
        <v>62</v>
      </c>
      <c r="B72" s="61">
        <v>1.6935483870967742</v>
      </c>
      <c r="C72" s="62">
        <v>150</v>
      </c>
      <c r="D72" s="71">
        <f t="shared" si="2"/>
        <v>160.88709677419357</v>
      </c>
      <c r="E72" s="64">
        <f t="shared" si="3"/>
        <v>194.75806451612902</v>
      </c>
      <c r="F72" s="65">
        <f t="shared" si="4"/>
        <v>370.88709677419354</v>
      </c>
      <c r="G72" s="64">
        <f t="shared" si="5"/>
        <v>397.98387096774195</v>
      </c>
      <c r="H72" s="66">
        <f t="shared" si="7"/>
        <v>68.825806451612891</v>
      </c>
      <c r="I72" s="66">
        <f t="shared" si="6"/>
        <v>73.741935483870961</v>
      </c>
      <c r="J72" s="74">
        <v>1.6387096774193546</v>
      </c>
      <c r="K72" s="61"/>
      <c r="L72" s="62"/>
      <c r="M72" s="55"/>
      <c r="N72" s="55"/>
      <c r="O72" s="55"/>
      <c r="P72" s="55"/>
      <c r="Q72" s="75"/>
      <c r="R72" s="75"/>
      <c r="S72" s="76"/>
    </row>
    <row r="73" spans="1:20" x14ac:dyDescent="0.2">
      <c r="A73" s="70">
        <v>63</v>
      </c>
      <c r="B73" s="61">
        <v>1.6904761904761905</v>
      </c>
      <c r="C73" s="62">
        <v>150</v>
      </c>
      <c r="D73" s="71">
        <f t="shared" si="2"/>
        <v>160.5952380952381</v>
      </c>
      <c r="E73" s="64">
        <f t="shared" si="3"/>
        <v>194.4047619047619</v>
      </c>
      <c r="F73" s="65">
        <f t="shared" si="4"/>
        <v>370.21428571428572</v>
      </c>
      <c r="G73" s="64">
        <f t="shared" si="5"/>
        <v>397.26190476190476</v>
      </c>
      <c r="H73" s="66">
        <f t="shared" si="7"/>
        <v>68.600000000000009</v>
      </c>
      <c r="I73" s="66">
        <f t="shared" si="6"/>
        <v>73.500000000000014</v>
      </c>
      <c r="J73" s="74">
        <v>1.6333333333333335</v>
      </c>
      <c r="K73" s="61"/>
      <c r="L73" s="62"/>
      <c r="M73" s="55"/>
      <c r="N73" s="55"/>
      <c r="O73" s="55"/>
      <c r="P73" s="55"/>
      <c r="Q73" s="75"/>
      <c r="R73" s="75"/>
      <c r="S73" s="76"/>
    </row>
    <row r="74" spans="1:20" x14ac:dyDescent="0.2">
      <c r="A74" s="70">
        <v>64</v>
      </c>
      <c r="B74" s="61">
        <v>1.6875</v>
      </c>
      <c r="C74" s="62">
        <v>150</v>
      </c>
      <c r="D74" s="71">
        <f t="shared" si="2"/>
        <v>160.3125</v>
      </c>
      <c r="E74" s="64">
        <f t="shared" si="3"/>
        <v>194.0625</v>
      </c>
      <c r="F74" s="65">
        <f t="shared" si="4"/>
        <v>369.5625</v>
      </c>
      <c r="G74" s="64">
        <f t="shared" si="5"/>
        <v>396.5625</v>
      </c>
      <c r="H74" s="66">
        <f t="shared" si="7"/>
        <v>68.381250000000009</v>
      </c>
      <c r="I74" s="66">
        <f t="shared" si="6"/>
        <v>73.265625</v>
      </c>
      <c r="J74" s="74">
        <v>1.628125</v>
      </c>
      <c r="K74" s="61"/>
      <c r="L74" s="62"/>
      <c r="M74" s="55"/>
      <c r="N74" s="55"/>
      <c r="O74" s="55"/>
      <c r="P74" s="55"/>
      <c r="Q74" s="75"/>
      <c r="R74" s="75"/>
      <c r="S74" s="76"/>
    </row>
    <row r="75" spans="1:20" x14ac:dyDescent="0.2">
      <c r="A75" s="70">
        <v>65</v>
      </c>
      <c r="B75" s="61">
        <v>1.6846153846153848</v>
      </c>
      <c r="C75" s="62">
        <v>150</v>
      </c>
      <c r="D75" s="71">
        <f t="shared" ref="D75:D138" si="8">B75*$D$7</f>
        <v>160.03846153846155</v>
      </c>
      <c r="E75" s="64">
        <f t="shared" ref="E75:E138" si="9">B75*$E$7</f>
        <v>193.73076923076925</v>
      </c>
      <c r="F75" s="65">
        <f t="shared" ref="F75:F138" si="10">B75*$F$7</f>
        <v>368.93076923076927</v>
      </c>
      <c r="G75" s="64">
        <f t="shared" ref="G75:G138" si="11">B75*$G$7</f>
        <v>395.88461538461542</v>
      </c>
      <c r="H75" s="66">
        <f t="shared" si="7"/>
        <v>68.169230769230765</v>
      </c>
      <c r="I75" s="66">
        <f t="shared" ref="I75:I138" si="12">$I$7*J75</f>
        <v>73.038461538461533</v>
      </c>
      <c r="J75" s="74">
        <v>1.6230769230769231</v>
      </c>
      <c r="K75" s="61"/>
      <c r="L75" s="62"/>
      <c r="M75" s="55"/>
      <c r="N75" s="55"/>
      <c r="O75" s="55"/>
      <c r="P75" s="55"/>
      <c r="Q75" s="75"/>
      <c r="R75" s="75"/>
      <c r="S75" s="76"/>
    </row>
    <row r="76" spans="1:20" x14ac:dyDescent="0.2">
      <c r="A76" s="70">
        <v>66</v>
      </c>
      <c r="B76" s="61">
        <v>1.6818181818181819</v>
      </c>
      <c r="C76" s="62">
        <v>150</v>
      </c>
      <c r="D76" s="71">
        <f t="shared" si="8"/>
        <v>159.77272727272728</v>
      </c>
      <c r="E76" s="64">
        <f t="shared" si="9"/>
        <v>193.40909090909091</v>
      </c>
      <c r="F76" s="65">
        <f t="shared" si="10"/>
        <v>368.31818181818181</v>
      </c>
      <c r="G76" s="64">
        <f t="shared" si="11"/>
        <v>395.22727272727275</v>
      </c>
      <c r="H76" s="66">
        <f t="shared" ref="H76:H139" si="13">J76*$H$7</f>
        <v>67.963636363636368</v>
      </c>
      <c r="I76" s="66">
        <f t="shared" si="12"/>
        <v>72.818181818181813</v>
      </c>
      <c r="J76" s="74">
        <v>1.6181818181818182</v>
      </c>
      <c r="K76" s="61"/>
      <c r="L76" s="62"/>
      <c r="M76" s="55"/>
      <c r="N76" s="55"/>
      <c r="O76" s="55"/>
      <c r="P76" s="55"/>
      <c r="Q76" s="75"/>
      <c r="R76" s="75"/>
      <c r="S76" s="76"/>
    </row>
    <row r="77" spans="1:20" x14ac:dyDescent="0.2">
      <c r="A77" s="70">
        <v>67</v>
      </c>
      <c r="B77" s="61">
        <v>1.6791044776119406</v>
      </c>
      <c r="C77" s="62">
        <v>150</v>
      </c>
      <c r="D77" s="71">
        <f t="shared" si="8"/>
        <v>159.51492537313436</v>
      </c>
      <c r="E77" s="64">
        <f t="shared" si="9"/>
        <v>193.09701492537317</v>
      </c>
      <c r="F77" s="65">
        <f t="shared" si="10"/>
        <v>367.72388059701501</v>
      </c>
      <c r="G77" s="64">
        <f t="shared" si="11"/>
        <v>394.58955223880605</v>
      </c>
      <c r="H77" s="66">
        <f t="shared" si="13"/>
        <v>67.76417910447762</v>
      </c>
      <c r="I77" s="66">
        <f t="shared" si="12"/>
        <v>72.604477611940311</v>
      </c>
      <c r="J77" s="74">
        <v>1.6134328358208958</v>
      </c>
      <c r="K77" s="61"/>
      <c r="L77" s="62"/>
      <c r="M77" s="55"/>
      <c r="N77" s="55"/>
      <c r="O77" s="55"/>
      <c r="P77" s="55"/>
      <c r="Q77" s="75"/>
      <c r="R77" s="75"/>
      <c r="S77" s="76"/>
    </row>
    <row r="78" spans="1:20" x14ac:dyDescent="0.2">
      <c r="A78" s="70">
        <v>68</v>
      </c>
      <c r="B78" s="61">
        <v>1.6764705882352944</v>
      </c>
      <c r="C78" s="62">
        <v>150</v>
      </c>
      <c r="D78" s="71">
        <f t="shared" si="8"/>
        <v>159.26470588235296</v>
      </c>
      <c r="E78" s="64">
        <f t="shared" si="9"/>
        <v>192.79411764705884</v>
      </c>
      <c r="F78" s="65">
        <f t="shared" si="10"/>
        <v>367.14705882352945</v>
      </c>
      <c r="G78" s="64">
        <f t="shared" si="11"/>
        <v>393.9705882352942</v>
      </c>
      <c r="H78" s="66">
        <f t="shared" si="13"/>
        <v>67.570588235294125</v>
      </c>
      <c r="I78" s="66">
        <f t="shared" si="12"/>
        <v>72.39705882352942</v>
      </c>
      <c r="J78" s="74">
        <v>1.6088235294117648</v>
      </c>
      <c r="K78" s="61"/>
      <c r="L78" s="62"/>
      <c r="M78" s="55"/>
      <c r="N78" s="55"/>
      <c r="O78" s="55"/>
      <c r="P78" s="55"/>
      <c r="Q78" s="75"/>
      <c r="R78" s="75"/>
      <c r="S78" s="76"/>
    </row>
    <row r="79" spans="1:20" x14ac:dyDescent="0.2">
      <c r="A79" s="70">
        <v>69</v>
      </c>
      <c r="B79" s="61">
        <v>1.6739130434782608</v>
      </c>
      <c r="C79" s="62">
        <v>150</v>
      </c>
      <c r="D79" s="71">
        <f t="shared" si="8"/>
        <v>159.02173913043478</v>
      </c>
      <c r="E79" s="64">
        <f t="shared" si="9"/>
        <v>192.5</v>
      </c>
      <c r="F79" s="65">
        <f t="shared" si="10"/>
        <v>366.58695652173913</v>
      </c>
      <c r="G79" s="64">
        <f t="shared" si="11"/>
        <v>393.36956521739125</v>
      </c>
      <c r="H79" s="66">
        <f t="shared" si="13"/>
        <v>67.382608695652181</v>
      </c>
      <c r="I79" s="66">
        <f t="shared" si="12"/>
        <v>72.195652173913047</v>
      </c>
      <c r="J79" s="74">
        <v>1.6043478260869566</v>
      </c>
      <c r="K79" s="61"/>
      <c r="L79" s="62"/>
      <c r="M79" s="55"/>
      <c r="N79" s="55"/>
      <c r="O79" s="55"/>
      <c r="P79" s="55"/>
      <c r="Q79" s="75"/>
      <c r="R79" s="75"/>
      <c r="S79" s="76"/>
    </row>
    <row r="80" spans="1:20" x14ac:dyDescent="0.2">
      <c r="A80" s="70">
        <v>70</v>
      </c>
      <c r="B80" s="61">
        <v>1.6714285714285713</v>
      </c>
      <c r="C80" s="62">
        <v>150</v>
      </c>
      <c r="D80" s="71">
        <f t="shared" si="8"/>
        <v>158.78571428571428</v>
      </c>
      <c r="E80" s="64">
        <f t="shared" si="9"/>
        <v>192.21428571428569</v>
      </c>
      <c r="F80" s="65">
        <f t="shared" si="10"/>
        <v>366.04285714285709</v>
      </c>
      <c r="G80" s="64">
        <f t="shared" si="11"/>
        <v>392.78571428571422</v>
      </c>
      <c r="H80" s="66">
        <f t="shared" si="13"/>
        <v>67.2</v>
      </c>
      <c r="I80" s="66">
        <f t="shared" si="12"/>
        <v>72</v>
      </c>
      <c r="J80" s="74">
        <v>1.6</v>
      </c>
      <c r="K80" s="61"/>
      <c r="L80" s="62"/>
      <c r="M80" s="55"/>
      <c r="N80" s="55"/>
      <c r="O80" s="55"/>
      <c r="P80" s="55"/>
      <c r="Q80" s="75"/>
      <c r="R80" s="75"/>
      <c r="S80" s="76"/>
    </row>
    <row r="81" spans="1:19" x14ac:dyDescent="0.2">
      <c r="A81" s="70">
        <v>71</v>
      </c>
      <c r="B81" s="61">
        <v>1.6690140845070423</v>
      </c>
      <c r="C81" s="62">
        <v>150</v>
      </c>
      <c r="D81" s="71">
        <f t="shared" si="8"/>
        <v>158.55633802816902</v>
      </c>
      <c r="E81" s="64">
        <f t="shared" si="9"/>
        <v>191.93661971830986</v>
      </c>
      <c r="F81" s="65">
        <f t="shared" si="10"/>
        <v>365.51408450704224</v>
      </c>
      <c r="G81" s="64">
        <f t="shared" si="11"/>
        <v>392.21830985915494</v>
      </c>
      <c r="H81" s="66">
        <f t="shared" si="13"/>
        <v>67.022535211267595</v>
      </c>
      <c r="I81" s="66">
        <f t="shared" si="12"/>
        <v>71.809859154929569</v>
      </c>
      <c r="J81" s="74">
        <v>1.5957746478873238</v>
      </c>
      <c r="K81" s="61"/>
      <c r="L81" s="62"/>
      <c r="M81" s="55"/>
      <c r="N81" s="55"/>
      <c r="O81" s="55"/>
      <c r="P81" s="55"/>
      <c r="Q81" s="75"/>
      <c r="R81" s="75"/>
      <c r="S81" s="76"/>
    </row>
    <row r="82" spans="1:19" x14ac:dyDescent="0.2">
      <c r="A82" s="70">
        <v>72</v>
      </c>
      <c r="B82" s="61">
        <v>1.6666666666666667</v>
      </c>
      <c r="C82" s="62">
        <v>150</v>
      </c>
      <c r="D82" s="71">
        <f t="shared" si="8"/>
        <v>158.33333333333334</v>
      </c>
      <c r="E82" s="64">
        <f t="shared" si="9"/>
        <v>191.66666666666669</v>
      </c>
      <c r="F82" s="65">
        <f t="shared" si="10"/>
        <v>365</v>
      </c>
      <c r="G82" s="64">
        <f t="shared" si="11"/>
        <v>391.66666666666669</v>
      </c>
      <c r="H82" s="66">
        <f t="shared" si="13"/>
        <v>66.850000000000009</v>
      </c>
      <c r="I82" s="66">
        <f t="shared" si="12"/>
        <v>71.625</v>
      </c>
      <c r="J82" s="74">
        <v>1.5916666666666668</v>
      </c>
      <c r="K82" s="61"/>
      <c r="L82" s="62"/>
      <c r="M82" s="55"/>
      <c r="N82" s="55"/>
      <c r="O82" s="55"/>
      <c r="P82" s="55"/>
      <c r="Q82" s="75"/>
      <c r="R82" s="75"/>
      <c r="S82" s="76"/>
    </row>
    <row r="83" spans="1:19" x14ac:dyDescent="0.2">
      <c r="A83" s="70">
        <v>73</v>
      </c>
      <c r="B83" s="61">
        <v>1.6643835616438356</v>
      </c>
      <c r="C83" s="62">
        <v>150</v>
      </c>
      <c r="D83" s="71">
        <f t="shared" si="8"/>
        <v>158.11643835616439</v>
      </c>
      <c r="E83" s="64">
        <f t="shared" si="9"/>
        <v>191.4041095890411</v>
      </c>
      <c r="F83" s="65">
        <f t="shared" si="10"/>
        <v>364.5</v>
      </c>
      <c r="G83" s="64">
        <f t="shared" si="11"/>
        <v>391.13013698630135</v>
      </c>
      <c r="H83" s="66">
        <f t="shared" si="13"/>
        <v>66.68219178082191</v>
      </c>
      <c r="I83" s="66">
        <f t="shared" si="12"/>
        <v>71.445205479452042</v>
      </c>
      <c r="J83" s="74">
        <v>1.5876712328767122</v>
      </c>
      <c r="K83" s="61"/>
      <c r="L83" s="62"/>
      <c r="M83" s="55"/>
      <c r="N83" s="55"/>
      <c r="O83" s="55"/>
      <c r="P83" s="55"/>
      <c r="Q83" s="75"/>
      <c r="R83" s="75"/>
      <c r="S83" s="76"/>
    </row>
    <row r="84" spans="1:19" x14ac:dyDescent="0.2">
      <c r="A84" s="70">
        <v>74</v>
      </c>
      <c r="B84" s="61">
        <v>1.6621621621621623</v>
      </c>
      <c r="C84" s="62">
        <v>150</v>
      </c>
      <c r="D84" s="71">
        <f t="shared" si="8"/>
        <v>157.90540540540542</v>
      </c>
      <c r="E84" s="64">
        <f t="shared" si="9"/>
        <v>191.14864864864867</v>
      </c>
      <c r="F84" s="65">
        <f t="shared" si="10"/>
        <v>364.01351351351354</v>
      </c>
      <c r="G84" s="64">
        <f t="shared" si="11"/>
        <v>390.60810810810813</v>
      </c>
      <c r="H84" s="66">
        <f t="shared" si="13"/>
        <v>66.518918918918914</v>
      </c>
      <c r="I84" s="66">
        <f t="shared" si="12"/>
        <v>71.270270270270274</v>
      </c>
      <c r="J84" s="74">
        <v>1.5837837837837838</v>
      </c>
      <c r="K84" s="61"/>
      <c r="L84" s="62"/>
      <c r="M84" s="55"/>
      <c r="N84" s="55"/>
      <c r="O84" s="55"/>
      <c r="P84" s="55"/>
      <c r="Q84" s="75"/>
      <c r="R84" s="75"/>
      <c r="S84" s="76"/>
    </row>
    <row r="85" spans="1:19" s="50" customFormat="1" x14ac:dyDescent="0.2">
      <c r="A85" s="70">
        <v>75</v>
      </c>
      <c r="B85" s="61">
        <v>1.66</v>
      </c>
      <c r="C85" s="62">
        <v>150</v>
      </c>
      <c r="D85" s="71">
        <f t="shared" si="8"/>
        <v>157.69999999999999</v>
      </c>
      <c r="E85" s="64">
        <f t="shared" si="9"/>
        <v>190.89999999999998</v>
      </c>
      <c r="F85" s="65">
        <f t="shared" si="10"/>
        <v>363.53999999999996</v>
      </c>
      <c r="G85" s="64">
        <f t="shared" si="11"/>
        <v>390.09999999999997</v>
      </c>
      <c r="H85" s="66">
        <f t="shared" si="13"/>
        <v>66.36</v>
      </c>
      <c r="I85" s="66">
        <f t="shared" si="12"/>
        <v>71.100000000000009</v>
      </c>
      <c r="J85" s="74">
        <v>1.58</v>
      </c>
      <c r="K85" s="61"/>
      <c r="L85" s="62"/>
      <c r="M85" s="55"/>
      <c r="N85" s="55"/>
      <c r="O85" s="55"/>
      <c r="P85" s="55"/>
      <c r="Q85" s="75"/>
      <c r="R85" s="75"/>
      <c r="S85" s="76"/>
    </row>
    <row r="86" spans="1:19" x14ac:dyDescent="0.2">
      <c r="A86" s="70">
        <v>76</v>
      </c>
      <c r="B86" s="61">
        <v>1.6578947368421055</v>
      </c>
      <c r="C86" s="62">
        <v>150</v>
      </c>
      <c r="D86" s="71">
        <f t="shared" si="8"/>
        <v>157.50000000000003</v>
      </c>
      <c r="E86" s="64">
        <f t="shared" si="9"/>
        <v>190.65789473684214</v>
      </c>
      <c r="F86" s="65">
        <f t="shared" si="10"/>
        <v>363.0789473684211</v>
      </c>
      <c r="G86" s="64">
        <f t="shared" si="11"/>
        <v>389.6052631578948</v>
      </c>
      <c r="H86" s="66">
        <f t="shared" si="13"/>
        <v>66.094736842105277</v>
      </c>
      <c r="I86" s="66">
        <f t="shared" si="12"/>
        <v>70.81578947368422</v>
      </c>
      <c r="J86" s="74">
        <v>1.573684210526316</v>
      </c>
      <c r="K86" s="61"/>
      <c r="L86" s="62"/>
      <c r="M86" s="55"/>
      <c r="N86" s="55"/>
      <c r="O86" s="55"/>
      <c r="P86" s="55"/>
      <c r="Q86" s="75"/>
      <c r="R86" s="75"/>
      <c r="S86" s="76"/>
    </row>
    <row r="87" spans="1:19" x14ac:dyDescent="0.2">
      <c r="A87" s="70">
        <v>77</v>
      </c>
      <c r="B87" s="61">
        <v>1.6558441558441559</v>
      </c>
      <c r="C87" s="62">
        <v>150</v>
      </c>
      <c r="D87" s="71">
        <f t="shared" si="8"/>
        <v>157.30519480519482</v>
      </c>
      <c r="E87" s="64">
        <f t="shared" si="9"/>
        <v>190.42207792207793</v>
      </c>
      <c r="F87" s="65">
        <f t="shared" si="10"/>
        <v>362.62987012987014</v>
      </c>
      <c r="G87" s="64">
        <f t="shared" si="11"/>
        <v>389.12337662337666</v>
      </c>
      <c r="H87" s="66">
        <f t="shared" si="13"/>
        <v>65.836363636363629</v>
      </c>
      <c r="I87" s="66">
        <f t="shared" si="12"/>
        <v>70.538961038961034</v>
      </c>
      <c r="J87" s="74">
        <v>1.5675324675324673</v>
      </c>
      <c r="K87" s="61"/>
      <c r="L87" s="62"/>
      <c r="M87" s="55"/>
      <c r="N87" s="55"/>
      <c r="O87" s="55"/>
      <c r="P87" s="55"/>
      <c r="Q87" s="75"/>
      <c r="R87" s="75"/>
      <c r="S87" s="76"/>
    </row>
    <row r="88" spans="1:19" x14ac:dyDescent="0.2">
      <c r="A88" s="70">
        <v>78</v>
      </c>
      <c r="B88" s="61">
        <v>1.6538461538461537</v>
      </c>
      <c r="C88" s="62">
        <v>150</v>
      </c>
      <c r="D88" s="71">
        <f t="shared" si="8"/>
        <v>157.11538461538461</v>
      </c>
      <c r="E88" s="64">
        <f t="shared" si="9"/>
        <v>190.19230769230768</v>
      </c>
      <c r="F88" s="65">
        <f t="shared" si="10"/>
        <v>362.19230769230768</v>
      </c>
      <c r="G88" s="64">
        <f t="shared" si="11"/>
        <v>388.65384615384613</v>
      </c>
      <c r="H88" s="66">
        <f t="shared" si="13"/>
        <v>65.58461538461539</v>
      </c>
      <c r="I88" s="66">
        <f t="shared" si="12"/>
        <v>70.269230769230774</v>
      </c>
      <c r="J88" s="74">
        <v>1.5615384615384615</v>
      </c>
      <c r="K88" s="61"/>
      <c r="L88" s="62"/>
      <c r="M88" s="55"/>
      <c r="N88" s="55"/>
      <c r="O88" s="55"/>
      <c r="P88" s="55"/>
      <c r="Q88" s="75"/>
      <c r="R88" s="75"/>
      <c r="S88" s="76"/>
    </row>
    <row r="89" spans="1:19" x14ac:dyDescent="0.2">
      <c r="A89" s="70">
        <v>79</v>
      </c>
      <c r="B89" s="61">
        <v>1.6518987341772151</v>
      </c>
      <c r="C89" s="62">
        <v>150</v>
      </c>
      <c r="D89" s="71">
        <f t="shared" si="8"/>
        <v>156.93037974683543</v>
      </c>
      <c r="E89" s="64">
        <f t="shared" si="9"/>
        <v>189.96835443037975</v>
      </c>
      <c r="F89" s="65">
        <f t="shared" si="10"/>
        <v>361.7658227848101</v>
      </c>
      <c r="G89" s="64">
        <f t="shared" si="11"/>
        <v>388.19620253164555</v>
      </c>
      <c r="H89" s="66">
        <f t="shared" si="13"/>
        <v>65.339240506329119</v>
      </c>
      <c r="I89" s="66">
        <f t="shared" si="12"/>
        <v>70.006329113924053</v>
      </c>
      <c r="J89" s="74">
        <v>1.5556962025316456</v>
      </c>
      <c r="K89" s="61"/>
      <c r="L89" s="62"/>
      <c r="M89" s="55"/>
      <c r="N89" s="55"/>
      <c r="O89" s="55"/>
      <c r="P89" s="55"/>
      <c r="Q89" s="75"/>
      <c r="R89" s="75"/>
      <c r="S89" s="76"/>
    </row>
    <row r="90" spans="1:19" s="50" customFormat="1" x14ac:dyDescent="0.2">
      <c r="A90" s="70">
        <v>80</v>
      </c>
      <c r="B90" s="61">
        <v>1.65</v>
      </c>
      <c r="C90" s="62">
        <v>150</v>
      </c>
      <c r="D90" s="71">
        <f t="shared" si="8"/>
        <v>156.75</v>
      </c>
      <c r="E90" s="64">
        <f t="shared" si="9"/>
        <v>189.75</v>
      </c>
      <c r="F90" s="65">
        <f t="shared" si="10"/>
        <v>361.34999999999997</v>
      </c>
      <c r="G90" s="64">
        <f t="shared" si="11"/>
        <v>387.75</v>
      </c>
      <c r="H90" s="66">
        <f t="shared" si="13"/>
        <v>65.100000000000009</v>
      </c>
      <c r="I90" s="66">
        <f t="shared" si="12"/>
        <v>69.75</v>
      </c>
      <c r="J90" s="74">
        <v>1.55</v>
      </c>
      <c r="K90" s="61"/>
      <c r="L90" s="62"/>
      <c r="M90" s="55"/>
      <c r="N90" s="55"/>
      <c r="O90" s="55"/>
      <c r="P90" s="55"/>
      <c r="Q90" s="75"/>
      <c r="R90" s="75"/>
      <c r="S90" s="76"/>
    </row>
    <row r="91" spans="1:19" x14ac:dyDescent="0.2">
      <c r="A91" s="70">
        <v>81</v>
      </c>
      <c r="B91" s="61">
        <v>1.645679012345679</v>
      </c>
      <c r="C91" s="62">
        <v>130</v>
      </c>
      <c r="D91" s="71">
        <f t="shared" si="8"/>
        <v>156.33950617283952</v>
      </c>
      <c r="E91" s="64">
        <f t="shared" si="9"/>
        <v>189.25308641975309</v>
      </c>
      <c r="F91" s="65">
        <f t="shared" si="10"/>
        <v>360.40370370370368</v>
      </c>
      <c r="G91" s="64">
        <f t="shared" si="11"/>
        <v>386.73456790123458</v>
      </c>
      <c r="H91" s="66">
        <f t="shared" si="13"/>
        <v>64.866666666666674</v>
      </c>
      <c r="I91" s="66">
        <f t="shared" si="12"/>
        <v>69.5</v>
      </c>
      <c r="J91" s="74">
        <v>1.5444444444444445</v>
      </c>
      <c r="K91" s="61"/>
      <c r="L91" s="62"/>
      <c r="M91" s="55"/>
      <c r="N91" s="55"/>
      <c r="O91" s="55"/>
      <c r="P91" s="55"/>
      <c r="Q91" s="75"/>
      <c r="R91" s="75"/>
      <c r="S91" s="76"/>
    </row>
    <row r="92" spans="1:19" x14ac:dyDescent="0.2">
      <c r="A92" s="70">
        <v>82</v>
      </c>
      <c r="B92" s="61">
        <v>1.6414634146341462</v>
      </c>
      <c r="C92" s="62">
        <v>130</v>
      </c>
      <c r="D92" s="71">
        <f t="shared" si="8"/>
        <v>155.9390243902439</v>
      </c>
      <c r="E92" s="64">
        <f t="shared" si="9"/>
        <v>188.76829268292681</v>
      </c>
      <c r="F92" s="65">
        <f t="shared" si="10"/>
        <v>359.48048780487801</v>
      </c>
      <c r="G92" s="64">
        <f t="shared" si="11"/>
        <v>385.7439024390244</v>
      </c>
      <c r="H92" s="66">
        <f t="shared" si="13"/>
        <v>64.639024390243918</v>
      </c>
      <c r="I92" s="66">
        <f t="shared" si="12"/>
        <v>69.256097560975618</v>
      </c>
      <c r="J92" s="74">
        <v>1.5390243902439027</v>
      </c>
      <c r="K92" s="61"/>
      <c r="L92" s="62"/>
      <c r="M92" s="55"/>
      <c r="N92" s="55"/>
      <c r="O92" s="55"/>
      <c r="P92" s="55"/>
      <c r="Q92" s="75"/>
      <c r="R92" s="75"/>
      <c r="S92" s="76"/>
    </row>
    <row r="93" spans="1:19" x14ac:dyDescent="0.2">
      <c r="A93" s="70">
        <v>83</v>
      </c>
      <c r="B93" s="61">
        <v>1.6373493975903615</v>
      </c>
      <c r="C93" s="62">
        <v>130</v>
      </c>
      <c r="D93" s="71">
        <f t="shared" si="8"/>
        <v>155.54819277108433</v>
      </c>
      <c r="E93" s="64">
        <f t="shared" si="9"/>
        <v>188.29518072289156</v>
      </c>
      <c r="F93" s="65">
        <f t="shared" si="10"/>
        <v>358.57951807228915</v>
      </c>
      <c r="G93" s="64">
        <f t="shared" si="11"/>
        <v>384.77710843373495</v>
      </c>
      <c r="H93" s="66">
        <f t="shared" si="13"/>
        <v>64.41686746987952</v>
      </c>
      <c r="I93" s="66">
        <f t="shared" si="12"/>
        <v>69.018072289156635</v>
      </c>
      <c r="J93" s="74">
        <v>1.5337349397590363</v>
      </c>
      <c r="K93" s="61"/>
      <c r="L93" s="62"/>
      <c r="M93" s="55"/>
      <c r="N93" s="55"/>
      <c r="O93" s="55"/>
      <c r="P93" s="55"/>
      <c r="Q93" s="75"/>
      <c r="R93" s="75"/>
      <c r="S93" s="76"/>
    </row>
    <row r="94" spans="1:19" x14ac:dyDescent="0.2">
      <c r="A94" s="70">
        <v>84</v>
      </c>
      <c r="B94" s="61">
        <v>1.6333333333333335</v>
      </c>
      <c r="C94" s="62">
        <v>130</v>
      </c>
      <c r="D94" s="71">
        <f t="shared" si="8"/>
        <v>155.16666666666669</v>
      </c>
      <c r="E94" s="64">
        <f t="shared" si="9"/>
        <v>187.83333333333334</v>
      </c>
      <c r="F94" s="65">
        <f t="shared" si="10"/>
        <v>357.70000000000005</v>
      </c>
      <c r="G94" s="64">
        <f t="shared" si="11"/>
        <v>383.83333333333337</v>
      </c>
      <c r="H94" s="66">
        <f t="shared" si="13"/>
        <v>64.2</v>
      </c>
      <c r="I94" s="66">
        <f t="shared" si="12"/>
        <v>68.785714285714292</v>
      </c>
      <c r="J94" s="74">
        <v>1.5285714285714287</v>
      </c>
      <c r="K94" s="61"/>
      <c r="L94" s="62"/>
      <c r="M94" s="55"/>
      <c r="N94" s="55"/>
      <c r="O94" s="55"/>
      <c r="P94" s="55"/>
      <c r="Q94" s="75"/>
      <c r="R94" s="75"/>
      <c r="S94" s="76"/>
    </row>
    <row r="95" spans="1:19" x14ac:dyDescent="0.2">
      <c r="A95" s="70">
        <v>85</v>
      </c>
      <c r="B95" s="61">
        <v>1.6294117647058823</v>
      </c>
      <c r="C95" s="62">
        <v>130</v>
      </c>
      <c r="D95" s="71">
        <f t="shared" si="8"/>
        <v>154.79411764705881</v>
      </c>
      <c r="E95" s="64">
        <f t="shared" si="9"/>
        <v>187.38235294117646</v>
      </c>
      <c r="F95" s="65">
        <f t="shared" si="10"/>
        <v>356.84117647058821</v>
      </c>
      <c r="G95" s="64">
        <f t="shared" si="11"/>
        <v>382.91176470588238</v>
      </c>
      <c r="H95" s="66">
        <f t="shared" si="13"/>
        <v>63.988235294117651</v>
      </c>
      <c r="I95" s="66">
        <f t="shared" si="12"/>
        <v>68.558823529411768</v>
      </c>
      <c r="J95" s="74">
        <v>1.523529411764706</v>
      </c>
      <c r="K95" s="61"/>
      <c r="L95" s="62"/>
      <c r="M95" s="55"/>
      <c r="N95" s="55"/>
      <c r="O95" s="55"/>
      <c r="P95" s="55"/>
      <c r="Q95" s="75"/>
      <c r="R95" s="75"/>
      <c r="S95" s="76"/>
    </row>
    <row r="96" spans="1:19" x14ac:dyDescent="0.2">
      <c r="A96" s="70">
        <v>86</v>
      </c>
      <c r="B96" s="61">
        <v>1.6255813953488372</v>
      </c>
      <c r="C96" s="62">
        <v>130</v>
      </c>
      <c r="D96" s="71">
        <f t="shared" si="8"/>
        <v>154.43023255813952</v>
      </c>
      <c r="E96" s="64">
        <f t="shared" si="9"/>
        <v>186.94186046511626</v>
      </c>
      <c r="F96" s="65">
        <f t="shared" si="10"/>
        <v>356.00232558139533</v>
      </c>
      <c r="G96" s="64">
        <f t="shared" si="11"/>
        <v>382.01162790697674</v>
      </c>
      <c r="H96" s="66">
        <f t="shared" si="13"/>
        <v>63.781395348837215</v>
      </c>
      <c r="I96" s="66">
        <f t="shared" si="12"/>
        <v>68.33720930232559</v>
      </c>
      <c r="J96" s="74">
        <v>1.5186046511627909</v>
      </c>
      <c r="K96" s="61"/>
      <c r="L96" s="62"/>
      <c r="M96" s="55"/>
      <c r="N96" s="55"/>
      <c r="O96" s="55"/>
      <c r="P96" s="55"/>
      <c r="Q96" s="75"/>
      <c r="R96" s="75"/>
      <c r="S96" s="76"/>
    </row>
    <row r="97" spans="1:19" x14ac:dyDescent="0.2">
      <c r="A97" s="70">
        <v>87</v>
      </c>
      <c r="B97" s="61">
        <v>1.62183908045977</v>
      </c>
      <c r="C97" s="62">
        <v>130</v>
      </c>
      <c r="D97" s="71">
        <f t="shared" si="8"/>
        <v>154.07471264367814</v>
      </c>
      <c r="E97" s="64">
        <f t="shared" si="9"/>
        <v>186.51149425287355</v>
      </c>
      <c r="F97" s="65">
        <f t="shared" si="10"/>
        <v>355.18275862068964</v>
      </c>
      <c r="G97" s="64">
        <f t="shared" si="11"/>
        <v>381.13218390804593</v>
      </c>
      <c r="H97" s="66">
        <f t="shared" si="13"/>
        <v>63.579310344827576</v>
      </c>
      <c r="I97" s="66">
        <f t="shared" si="12"/>
        <v>68.120689655172399</v>
      </c>
      <c r="J97" s="74">
        <v>1.5137931034482757</v>
      </c>
      <c r="K97" s="61"/>
      <c r="L97" s="62"/>
      <c r="M97" s="55"/>
      <c r="N97" s="55"/>
      <c r="O97" s="55"/>
      <c r="P97" s="55"/>
      <c r="Q97" s="75"/>
      <c r="R97" s="75"/>
      <c r="S97" s="76"/>
    </row>
    <row r="98" spans="1:19" x14ac:dyDescent="0.2">
      <c r="A98" s="70">
        <v>88</v>
      </c>
      <c r="B98" s="61">
        <v>1.6181818181818182</v>
      </c>
      <c r="C98" s="62">
        <v>130</v>
      </c>
      <c r="D98" s="71">
        <f t="shared" si="8"/>
        <v>153.72727272727272</v>
      </c>
      <c r="E98" s="64">
        <f t="shared" si="9"/>
        <v>186.09090909090909</v>
      </c>
      <c r="F98" s="65">
        <f t="shared" si="10"/>
        <v>354.38181818181818</v>
      </c>
      <c r="G98" s="64">
        <f t="shared" si="11"/>
        <v>380.27272727272725</v>
      </c>
      <c r="H98" s="66">
        <f t="shared" si="13"/>
        <v>63.381818181818183</v>
      </c>
      <c r="I98" s="66">
        <f t="shared" si="12"/>
        <v>67.909090909090907</v>
      </c>
      <c r="J98" s="74">
        <v>1.509090909090909</v>
      </c>
      <c r="K98" s="61"/>
      <c r="L98" s="62"/>
      <c r="M98" s="55"/>
      <c r="N98" s="55"/>
      <c r="O98" s="55"/>
      <c r="P98" s="55"/>
      <c r="Q98" s="75"/>
      <c r="R98" s="75"/>
      <c r="S98" s="76"/>
    </row>
    <row r="99" spans="1:19" x14ac:dyDescent="0.2">
      <c r="A99" s="70">
        <v>89</v>
      </c>
      <c r="B99" s="61">
        <v>1.6146067415730336</v>
      </c>
      <c r="C99" s="62">
        <v>130</v>
      </c>
      <c r="D99" s="71">
        <f t="shared" si="8"/>
        <v>153.38764044943821</v>
      </c>
      <c r="E99" s="64">
        <f t="shared" si="9"/>
        <v>185.67977528089887</v>
      </c>
      <c r="F99" s="65">
        <f t="shared" si="10"/>
        <v>353.59887640449438</v>
      </c>
      <c r="G99" s="64">
        <f t="shared" si="11"/>
        <v>379.43258426966293</v>
      </c>
      <c r="H99" s="66">
        <f t="shared" si="13"/>
        <v>63.188764044943831</v>
      </c>
      <c r="I99" s="66">
        <f t="shared" si="12"/>
        <v>67.702247191011239</v>
      </c>
      <c r="J99" s="74">
        <v>1.5044943820224721</v>
      </c>
      <c r="K99" s="61"/>
      <c r="L99" s="62"/>
      <c r="M99" s="55"/>
      <c r="N99" s="55"/>
      <c r="O99" s="55"/>
      <c r="P99" s="55"/>
      <c r="Q99" s="75"/>
      <c r="R99" s="75"/>
      <c r="S99" s="76"/>
    </row>
    <row r="100" spans="1:19" x14ac:dyDescent="0.2">
      <c r="A100" s="70">
        <v>90</v>
      </c>
      <c r="B100" s="61">
        <v>1.6111111111111109</v>
      </c>
      <c r="C100" s="62">
        <v>130</v>
      </c>
      <c r="D100" s="71">
        <f t="shared" si="8"/>
        <v>153.05555555555554</v>
      </c>
      <c r="E100" s="64">
        <f t="shared" si="9"/>
        <v>185.27777777777777</v>
      </c>
      <c r="F100" s="65">
        <f t="shared" si="10"/>
        <v>352.83333333333331</v>
      </c>
      <c r="G100" s="64">
        <f t="shared" si="11"/>
        <v>378.61111111111109</v>
      </c>
      <c r="H100" s="66">
        <f t="shared" si="13"/>
        <v>63</v>
      </c>
      <c r="I100" s="66">
        <f t="shared" si="12"/>
        <v>67.5</v>
      </c>
      <c r="J100" s="74">
        <v>1.5</v>
      </c>
      <c r="K100" s="61"/>
      <c r="L100" s="62"/>
      <c r="M100" s="55"/>
      <c r="N100" s="55"/>
      <c r="O100" s="55"/>
      <c r="P100" s="55"/>
      <c r="Q100" s="75"/>
      <c r="R100" s="75"/>
      <c r="S100" s="76"/>
    </row>
    <row r="101" spans="1:19" x14ac:dyDescent="0.2">
      <c r="A101" s="70">
        <v>91</v>
      </c>
      <c r="B101" s="61">
        <v>1.6076923076923078</v>
      </c>
      <c r="C101" s="62">
        <v>130</v>
      </c>
      <c r="D101" s="71">
        <f t="shared" si="8"/>
        <v>152.73076923076923</v>
      </c>
      <c r="E101" s="64">
        <f t="shared" si="9"/>
        <v>184.88461538461539</v>
      </c>
      <c r="F101" s="65">
        <f t="shared" si="10"/>
        <v>352.0846153846154</v>
      </c>
      <c r="G101" s="64">
        <f t="shared" si="11"/>
        <v>377.80769230769232</v>
      </c>
      <c r="H101" s="66">
        <f t="shared" si="13"/>
        <v>62.723076923076924</v>
      </c>
      <c r="I101" s="66">
        <f t="shared" si="12"/>
        <v>67.203296703296701</v>
      </c>
      <c r="J101" s="74">
        <v>1.4934065934065934</v>
      </c>
      <c r="K101" s="61"/>
      <c r="L101" s="62"/>
      <c r="M101" s="55"/>
      <c r="N101" s="55"/>
      <c r="O101" s="55"/>
      <c r="P101" s="55"/>
      <c r="Q101" s="75"/>
      <c r="R101" s="75"/>
      <c r="S101" s="76"/>
    </row>
    <row r="102" spans="1:19" x14ac:dyDescent="0.2">
      <c r="A102" s="70">
        <v>92</v>
      </c>
      <c r="B102" s="61">
        <v>1.6043478260869566</v>
      </c>
      <c r="C102" s="62">
        <v>130</v>
      </c>
      <c r="D102" s="71">
        <f t="shared" si="8"/>
        <v>152.41304347826087</v>
      </c>
      <c r="E102" s="64">
        <f t="shared" si="9"/>
        <v>184.5</v>
      </c>
      <c r="F102" s="65">
        <f t="shared" si="10"/>
        <v>351.35217391304349</v>
      </c>
      <c r="G102" s="64">
        <f t="shared" si="11"/>
        <v>377.02173913043481</v>
      </c>
      <c r="H102" s="66">
        <f t="shared" si="13"/>
        <v>62.452173913043481</v>
      </c>
      <c r="I102" s="66">
        <f t="shared" si="12"/>
        <v>66.913043478260875</v>
      </c>
      <c r="J102" s="74">
        <v>1.4869565217391305</v>
      </c>
      <c r="K102" s="61"/>
      <c r="L102" s="62"/>
      <c r="M102" s="55"/>
      <c r="N102" s="55"/>
      <c r="O102" s="55"/>
      <c r="P102" s="55"/>
      <c r="Q102" s="75"/>
      <c r="R102" s="75"/>
      <c r="S102" s="76"/>
    </row>
    <row r="103" spans="1:19" x14ac:dyDescent="0.2">
      <c r="A103" s="70">
        <v>93</v>
      </c>
      <c r="B103" s="61">
        <v>1.6010752688172041</v>
      </c>
      <c r="C103" s="62">
        <v>130</v>
      </c>
      <c r="D103" s="71">
        <f t="shared" si="8"/>
        <v>152.1021505376344</v>
      </c>
      <c r="E103" s="64">
        <f t="shared" si="9"/>
        <v>184.12365591397847</v>
      </c>
      <c r="F103" s="65">
        <f t="shared" si="10"/>
        <v>350.63548387096768</v>
      </c>
      <c r="G103" s="64">
        <f t="shared" si="11"/>
        <v>376.25268817204295</v>
      </c>
      <c r="H103" s="66">
        <f t="shared" si="13"/>
        <v>62.187096774193542</v>
      </c>
      <c r="I103" s="66">
        <f t="shared" si="12"/>
        <v>66.629032258064512</v>
      </c>
      <c r="J103" s="74">
        <v>1.4806451612903224</v>
      </c>
      <c r="K103" s="61"/>
      <c r="L103" s="62"/>
      <c r="M103" s="55"/>
      <c r="N103" s="55"/>
      <c r="O103" s="55"/>
      <c r="P103" s="55"/>
      <c r="Q103" s="75"/>
      <c r="R103" s="75"/>
      <c r="S103" s="76"/>
    </row>
    <row r="104" spans="1:19" x14ac:dyDescent="0.2">
      <c r="A104" s="70">
        <v>94</v>
      </c>
      <c r="B104" s="61">
        <v>1.5978723404255319</v>
      </c>
      <c r="C104" s="62">
        <v>130</v>
      </c>
      <c r="D104" s="71">
        <f t="shared" si="8"/>
        <v>151.79787234042553</v>
      </c>
      <c r="E104" s="64">
        <f t="shared" si="9"/>
        <v>183.75531914893617</v>
      </c>
      <c r="F104" s="65">
        <f t="shared" si="10"/>
        <v>349.93404255319149</v>
      </c>
      <c r="G104" s="64">
        <f t="shared" si="11"/>
        <v>375.5</v>
      </c>
      <c r="H104" s="66">
        <f t="shared" si="13"/>
        <v>61.92765957446808</v>
      </c>
      <c r="I104" s="66">
        <f t="shared" si="12"/>
        <v>66.351063829787236</v>
      </c>
      <c r="J104" s="74">
        <v>1.4744680851063829</v>
      </c>
      <c r="K104" s="61"/>
      <c r="L104" s="62"/>
      <c r="M104" s="55"/>
      <c r="N104" s="55"/>
      <c r="O104" s="55"/>
      <c r="P104" s="55"/>
      <c r="Q104" s="75"/>
      <c r="R104" s="75"/>
      <c r="S104" s="76"/>
    </row>
    <row r="105" spans="1:19" x14ac:dyDescent="0.2">
      <c r="A105" s="70">
        <v>95</v>
      </c>
      <c r="B105" s="61">
        <v>1.594736842105263</v>
      </c>
      <c r="C105" s="62">
        <v>130</v>
      </c>
      <c r="D105" s="71">
        <f t="shared" si="8"/>
        <v>151.5</v>
      </c>
      <c r="E105" s="64">
        <f t="shared" si="9"/>
        <v>183.39473684210526</v>
      </c>
      <c r="F105" s="65">
        <f t="shared" si="10"/>
        <v>349.24736842105261</v>
      </c>
      <c r="G105" s="64">
        <f t="shared" si="11"/>
        <v>374.76315789473682</v>
      </c>
      <c r="H105" s="66">
        <f t="shared" si="13"/>
        <v>61.673684210526311</v>
      </c>
      <c r="I105" s="66">
        <f t="shared" si="12"/>
        <v>66.078947368421055</v>
      </c>
      <c r="J105" s="74">
        <v>1.4684210526315788</v>
      </c>
      <c r="K105" s="61"/>
      <c r="L105" s="62"/>
      <c r="M105" s="55"/>
      <c r="N105" s="55"/>
      <c r="O105" s="55"/>
      <c r="P105" s="55"/>
      <c r="Q105" s="75"/>
      <c r="R105" s="75"/>
      <c r="S105" s="76"/>
    </row>
    <row r="106" spans="1:19" x14ac:dyDescent="0.2">
      <c r="A106" s="70">
        <v>96</v>
      </c>
      <c r="B106" s="61">
        <v>1.5916666666666668</v>
      </c>
      <c r="C106" s="62">
        <v>130</v>
      </c>
      <c r="D106" s="71">
        <f t="shared" si="8"/>
        <v>151.20833333333334</v>
      </c>
      <c r="E106" s="64">
        <f t="shared" si="9"/>
        <v>183.04166666666669</v>
      </c>
      <c r="F106" s="65">
        <f t="shared" si="10"/>
        <v>348.57500000000005</v>
      </c>
      <c r="G106" s="64">
        <f t="shared" si="11"/>
        <v>374.04166666666669</v>
      </c>
      <c r="H106" s="66">
        <f t="shared" si="13"/>
        <v>61.424999999999997</v>
      </c>
      <c r="I106" s="66">
        <f t="shared" si="12"/>
        <v>65.8125</v>
      </c>
      <c r="J106" s="74">
        <v>1.4624999999999999</v>
      </c>
      <c r="K106" s="61"/>
      <c r="L106" s="62"/>
      <c r="M106" s="55"/>
      <c r="N106" s="55"/>
      <c r="O106" s="55"/>
      <c r="P106" s="55"/>
      <c r="Q106" s="75"/>
      <c r="R106" s="75"/>
      <c r="S106" s="76"/>
    </row>
    <row r="107" spans="1:19" x14ac:dyDescent="0.2">
      <c r="A107" s="70">
        <v>97</v>
      </c>
      <c r="B107" s="61">
        <v>1.5886597938144331</v>
      </c>
      <c r="C107" s="62">
        <v>130</v>
      </c>
      <c r="D107" s="71">
        <f t="shared" si="8"/>
        <v>150.92268041237114</v>
      </c>
      <c r="E107" s="64">
        <f t="shared" si="9"/>
        <v>182.6958762886598</v>
      </c>
      <c r="F107" s="65">
        <f t="shared" si="10"/>
        <v>347.91649484536083</v>
      </c>
      <c r="G107" s="64">
        <f t="shared" si="11"/>
        <v>373.33505154639181</v>
      </c>
      <c r="H107" s="66">
        <f t="shared" si="13"/>
        <v>61.181443298969072</v>
      </c>
      <c r="I107" s="66">
        <f t="shared" si="12"/>
        <v>65.551546391752581</v>
      </c>
      <c r="J107" s="74">
        <v>1.456701030927835</v>
      </c>
      <c r="K107" s="61"/>
      <c r="L107" s="62"/>
      <c r="M107" s="55"/>
      <c r="N107" s="55"/>
      <c r="O107" s="55"/>
      <c r="P107" s="55"/>
      <c r="Q107" s="75"/>
      <c r="R107" s="75"/>
      <c r="S107" s="76"/>
    </row>
    <row r="108" spans="1:19" x14ac:dyDescent="0.2">
      <c r="A108" s="70">
        <v>98</v>
      </c>
      <c r="B108" s="61">
        <v>1.5857142857142859</v>
      </c>
      <c r="C108" s="62">
        <v>130</v>
      </c>
      <c r="D108" s="71">
        <f t="shared" si="8"/>
        <v>150.64285714285717</v>
      </c>
      <c r="E108" s="64">
        <f t="shared" si="9"/>
        <v>182.35714285714286</v>
      </c>
      <c r="F108" s="65">
        <f t="shared" si="10"/>
        <v>347.2714285714286</v>
      </c>
      <c r="G108" s="64">
        <f t="shared" si="11"/>
        <v>372.64285714285717</v>
      </c>
      <c r="H108" s="66">
        <f t="shared" si="13"/>
        <v>60.942857142857136</v>
      </c>
      <c r="I108" s="66">
        <f t="shared" si="12"/>
        <v>65.295918367346928</v>
      </c>
      <c r="J108" s="74">
        <v>1.4510204081632652</v>
      </c>
      <c r="K108" s="61"/>
      <c r="L108" s="62"/>
      <c r="M108" s="55"/>
      <c r="N108" s="55"/>
      <c r="O108" s="55"/>
      <c r="P108" s="55"/>
      <c r="Q108" s="75"/>
      <c r="R108" s="75"/>
      <c r="S108" s="76"/>
    </row>
    <row r="109" spans="1:19" x14ac:dyDescent="0.2">
      <c r="A109" s="70">
        <v>99</v>
      </c>
      <c r="B109" s="61">
        <v>1.5828282828282829</v>
      </c>
      <c r="C109" s="62">
        <v>130</v>
      </c>
      <c r="D109" s="71">
        <f t="shared" si="8"/>
        <v>150.36868686868686</v>
      </c>
      <c r="E109" s="64">
        <f t="shared" si="9"/>
        <v>182.02525252525254</v>
      </c>
      <c r="F109" s="65">
        <f t="shared" si="10"/>
        <v>346.63939393939398</v>
      </c>
      <c r="G109" s="64">
        <f t="shared" si="11"/>
        <v>371.96464646464648</v>
      </c>
      <c r="H109" s="66">
        <f t="shared" si="13"/>
        <v>60.709090909090904</v>
      </c>
      <c r="I109" s="66">
        <f t="shared" si="12"/>
        <v>65.045454545454533</v>
      </c>
      <c r="J109" s="74">
        <v>1.4454545454545453</v>
      </c>
      <c r="K109" s="61"/>
      <c r="L109" s="62"/>
      <c r="M109" s="55"/>
      <c r="N109" s="55"/>
      <c r="O109" s="55"/>
      <c r="P109" s="55"/>
      <c r="Q109" s="75"/>
      <c r="R109" s="75"/>
      <c r="S109" s="76"/>
    </row>
    <row r="110" spans="1:19" x14ac:dyDescent="0.2">
      <c r="A110" s="70">
        <v>100</v>
      </c>
      <c r="B110" s="61">
        <v>1.58</v>
      </c>
      <c r="C110" s="62">
        <v>130</v>
      </c>
      <c r="D110" s="71">
        <f t="shared" si="8"/>
        <v>150.1</v>
      </c>
      <c r="E110" s="64">
        <f t="shared" si="9"/>
        <v>181.70000000000002</v>
      </c>
      <c r="F110" s="65">
        <f t="shared" si="10"/>
        <v>346.02000000000004</v>
      </c>
      <c r="G110" s="64">
        <f t="shared" si="11"/>
        <v>371.3</v>
      </c>
      <c r="H110" s="66">
        <f t="shared" si="13"/>
        <v>60.48</v>
      </c>
      <c r="I110" s="66">
        <f t="shared" si="12"/>
        <v>64.8</v>
      </c>
      <c r="J110" s="74">
        <v>1.44</v>
      </c>
      <c r="K110" s="61"/>
      <c r="L110" s="62"/>
      <c r="M110" s="55"/>
      <c r="N110" s="55"/>
      <c r="O110" s="55"/>
      <c r="P110" s="55"/>
      <c r="Q110" s="75"/>
      <c r="R110" s="75"/>
      <c r="S110" s="76"/>
    </row>
    <row r="111" spans="1:19" x14ac:dyDescent="0.2">
      <c r="A111" s="70">
        <v>101</v>
      </c>
      <c r="B111" s="61">
        <v>1.5752475247524753</v>
      </c>
      <c r="C111" s="62">
        <v>110</v>
      </c>
      <c r="D111" s="71">
        <f t="shared" si="8"/>
        <v>149.64851485148515</v>
      </c>
      <c r="E111" s="64">
        <f t="shared" si="9"/>
        <v>181.15346534653466</v>
      </c>
      <c r="F111" s="65">
        <f t="shared" si="10"/>
        <v>344.97920792079208</v>
      </c>
      <c r="G111" s="64">
        <f t="shared" si="11"/>
        <v>370.18316831683171</v>
      </c>
      <c r="H111" s="66">
        <f t="shared" si="13"/>
        <v>60.255445544554455</v>
      </c>
      <c r="I111" s="66">
        <f t="shared" si="12"/>
        <v>64.559405940594061</v>
      </c>
      <c r="J111" s="74">
        <v>1.4346534653465346</v>
      </c>
      <c r="K111" s="61"/>
      <c r="L111" s="62"/>
      <c r="M111" s="55"/>
      <c r="N111" s="55"/>
      <c r="O111" s="55"/>
      <c r="P111" s="55"/>
      <c r="Q111" s="75"/>
      <c r="R111" s="75"/>
      <c r="S111" s="76"/>
    </row>
    <row r="112" spans="1:19" x14ac:dyDescent="0.2">
      <c r="A112" s="70">
        <v>102</v>
      </c>
      <c r="B112" s="61">
        <v>1.5705882352941178</v>
      </c>
      <c r="C112" s="62">
        <v>110</v>
      </c>
      <c r="D112" s="71">
        <f t="shared" si="8"/>
        <v>149.20588235294119</v>
      </c>
      <c r="E112" s="64">
        <f t="shared" si="9"/>
        <v>180.61764705882356</v>
      </c>
      <c r="F112" s="65">
        <f t="shared" si="10"/>
        <v>343.9588235294118</v>
      </c>
      <c r="G112" s="64">
        <f t="shared" si="11"/>
        <v>369.08823529411768</v>
      </c>
      <c r="H112" s="66">
        <f t="shared" si="13"/>
        <v>60.035294117647048</v>
      </c>
      <c r="I112" s="66">
        <f t="shared" si="12"/>
        <v>64.323529411764696</v>
      </c>
      <c r="J112" s="74">
        <v>1.4294117647058822</v>
      </c>
      <c r="K112" s="61"/>
      <c r="L112" s="62"/>
      <c r="M112" s="55"/>
      <c r="N112" s="55"/>
      <c r="O112" s="55"/>
      <c r="P112" s="55"/>
      <c r="Q112" s="75"/>
      <c r="R112" s="75"/>
      <c r="S112" s="76"/>
    </row>
    <row r="113" spans="1:19" x14ac:dyDescent="0.2">
      <c r="A113" s="70">
        <v>103</v>
      </c>
      <c r="B113" s="61">
        <v>1.5660194174757283</v>
      </c>
      <c r="C113" s="62">
        <v>110</v>
      </c>
      <c r="D113" s="71">
        <f t="shared" si="8"/>
        <v>148.77184466019418</v>
      </c>
      <c r="E113" s="64">
        <f t="shared" si="9"/>
        <v>180.09223300970876</v>
      </c>
      <c r="F113" s="65">
        <f t="shared" si="10"/>
        <v>342.9582524271845</v>
      </c>
      <c r="G113" s="64">
        <f t="shared" si="11"/>
        <v>368.01456310679612</v>
      </c>
      <c r="H113" s="66">
        <f t="shared" si="13"/>
        <v>59.819417475728152</v>
      </c>
      <c r="I113" s="66">
        <f t="shared" si="12"/>
        <v>64.092233009708735</v>
      </c>
      <c r="J113" s="74">
        <v>1.4242718446601941</v>
      </c>
      <c r="K113" s="61"/>
      <c r="L113" s="62"/>
      <c r="M113" s="55"/>
      <c r="N113" s="55"/>
      <c r="O113" s="55"/>
      <c r="P113" s="55"/>
      <c r="Q113" s="75"/>
      <c r="R113" s="75"/>
      <c r="S113" s="76"/>
    </row>
    <row r="114" spans="1:19" x14ac:dyDescent="0.2">
      <c r="A114" s="70">
        <v>104</v>
      </c>
      <c r="B114" s="61">
        <v>1.5615384615384618</v>
      </c>
      <c r="C114" s="62">
        <v>110</v>
      </c>
      <c r="D114" s="71">
        <f t="shared" si="8"/>
        <v>148.34615384615387</v>
      </c>
      <c r="E114" s="64">
        <f t="shared" si="9"/>
        <v>179.57692307692309</v>
      </c>
      <c r="F114" s="65">
        <f t="shared" si="10"/>
        <v>341.97692307692313</v>
      </c>
      <c r="G114" s="64">
        <f t="shared" si="11"/>
        <v>366.96153846153851</v>
      </c>
      <c r="H114" s="66">
        <f t="shared" si="13"/>
        <v>59.607692307692311</v>
      </c>
      <c r="I114" s="66">
        <f t="shared" si="12"/>
        <v>63.86538461538462</v>
      </c>
      <c r="J114" s="74">
        <v>1.4192307692307693</v>
      </c>
      <c r="K114" s="61"/>
      <c r="L114" s="62"/>
      <c r="M114" s="55"/>
      <c r="N114" s="55"/>
      <c r="O114" s="55"/>
      <c r="P114" s="55"/>
      <c r="Q114" s="75"/>
      <c r="R114" s="75"/>
      <c r="S114" s="76"/>
    </row>
    <row r="115" spans="1:19" s="50" customFormat="1" x14ac:dyDescent="0.2">
      <c r="A115" s="70">
        <v>105</v>
      </c>
      <c r="B115" s="61">
        <v>1.5571428571428572</v>
      </c>
      <c r="C115" s="62">
        <v>110</v>
      </c>
      <c r="D115" s="71">
        <f t="shared" si="8"/>
        <v>147.92857142857142</v>
      </c>
      <c r="E115" s="64">
        <f t="shared" si="9"/>
        <v>179.07142857142858</v>
      </c>
      <c r="F115" s="65">
        <f t="shared" si="10"/>
        <v>341.01428571428573</v>
      </c>
      <c r="G115" s="64">
        <f t="shared" si="11"/>
        <v>365.92857142857144</v>
      </c>
      <c r="H115" s="66">
        <f t="shared" si="13"/>
        <v>59.400000000000006</v>
      </c>
      <c r="I115" s="66">
        <f t="shared" si="12"/>
        <v>63.642857142857146</v>
      </c>
      <c r="J115" s="74">
        <v>1.4142857142857144</v>
      </c>
      <c r="K115" s="61"/>
      <c r="L115" s="62"/>
      <c r="M115" s="55"/>
      <c r="N115" s="55"/>
      <c r="O115" s="55"/>
      <c r="P115" s="55"/>
      <c r="Q115" s="75"/>
      <c r="R115" s="75"/>
      <c r="S115" s="76"/>
    </row>
    <row r="116" spans="1:19" x14ac:dyDescent="0.2">
      <c r="A116" s="70">
        <v>106</v>
      </c>
      <c r="B116" s="61">
        <v>1.5528301886792453</v>
      </c>
      <c r="C116" s="62">
        <v>110</v>
      </c>
      <c r="D116" s="71">
        <f t="shared" si="8"/>
        <v>147.51886792452831</v>
      </c>
      <c r="E116" s="64">
        <f t="shared" si="9"/>
        <v>178.5754716981132</v>
      </c>
      <c r="F116" s="65">
        <f t="shared" si="10"/>
        <v>340.0698113207547</v>
      </c>
      <c r="G116" s="64">
        <f t="shared" si="11"/>
        <v>364.91509433962261</v>
      </c>
      <c r="H116" s="66">
        <f t="shared" si="13"/>
        <v>59.156603773584912</v>
      </c>
      <c r="I116" s="66">
        <f t="shared" si="12"/>
        <v>63.382075471698123</v>
      </c>
      <c r="J116" s="74">
        <v>1.408490566037736</v>
      </c>
      <c r="K116" s="61"/>
      <c r="L116" s="62"/>
      <c r="M116" s="55"/>
      <c r="N116" s="55"/>
      <c r="O116" s="55"/>
      <c r="P116" s="55"/>
      <c r="Q116" s="75"/>
      <c r="R116" s="75"/>
      <c r="S116" s="76"/>
    </row>
    <row r="117" spans="1:19" x14ac:dyDescent="0.2">
      <c r="A117" s="70">
        <v>107</v>
      </c>
      <c r="B117" s="61">
        <v>1.5485981308411216</v>
      </c>
      <c r="C117" s="62">
        <v>110</v>
      </c>
      <c r="D117" s="71">
        <f t="shared" si="8"/>
        <v>147.11682242990656</v>
      </c>
      <c r="E117" s="64">
        <f t="shared" si="9"/>
        <v>178.08878504672899</v>
      </c>
      <c r="F117" s="65">
        <f t="shared" si="10"/>
        <v>339.14299065420562</v>
      </c>
      <c r="G117" s="64">
        <f t="shared" si="11"/>
        <v>363.92056074766356</v>
      </c>
      <c r="H117" s="66">
        <f t="shared" si="13"/>
        <v>58.917757009345799</v>
      </c>
      <c r="I117" s="66">
        <f t="shared" si="12"/>
        <v>63.126168224299072</v>
      </c>
      <c r="J117" s="74">
        <v>1.4028037383177572</v>
      </c>
      <c r="K117" s="61"/>
      <c r="L117" s="62"/>
      <c r="M117" s="55"/>
      <c r="N117" s="55"/>
      <c r="O117" s="55"/>
      <c r="P117" s="55"/>
      <c r="Q117" s="75"/>
      <c r="R117" s="75"/>
      <c r="S117" s="76"/>
    </row>
    <row r="118" spans="1:19" x14ac:dyDescent="0.2">
      <c r="A118" s="70">
        <v>108</v>
      </c>
      <c r="B118" s="61">
        <v>1.5444444444444445</v>
      </c>
      <c r="C118" s="62">
        <v>110</v>
      </c>
      <c r="D118" s="71">
        <f t="shared" si="8"/>
        <v>146.72222222222223</v>
      </c>
      <c r="E118" s="64">
        <f t="shared" si="9"/>
        <v>177.61111111111111</v>
      </c>
      <c r="F118" s="65">
        <f t="shared" si="10"/>
        <v>338.23333333333335</v>
      </c>
      <c r="G118" s="64">
        <f t="shared" si="11"/>
        <v>362.94444444444446</v>
      </c>
      <c r="H118" s="66">
        <f t="shared" si="13"/>
        <v>58.683333333333337</v>
      </c>
      <c r="I118" s="66">
        <f t="shared" si="12"/>
        <v>62.875000000000007</v>
      </c>
      <c r="J118" s="74">
        <v>1.3972222222222224</v>
      </c>
      <c r="K118" s="61"/>
      <c r="L118" s="62"/>
      <c r="M118" s="55"/>
      <c r="N118" s="55"/>
      <c r="O118" s="55"/>
      <c r="P118" s="55"/>
      <c r="Q118" s="75"/>
      <c r="R118" s="75"/>
      <c r="S118" s="76"/>
    </row>
    <row r="119" spans="1:19" x14ac:dyDescent="0.2">
      <c r="A119" s="70">
        <v>109</v>
      </c>
      <c r="B119" s="61">
        <v>1.5403669724770643</v>
      </c>
      <c r="C119" s="62">
        <v>110</v>
      </c>
      <c r="D119" s="71">
        <f t="shared" si="8"/>
        <v>146.33486238532112</v>
      </c>
      <c r="E119" s="64">
        <f t="shared" si="9"/>
        <v>177.14220183486239</v>
      </c>
      <c r="F119" s="65">
        <f t="shared" si="10"/>
        <v>337.34036697247711</v>
      </c>
      <c r="G119" s="64">
        <f t="shared" si="11"/>
        <v>361.98623853211012</v>
      </c>
      <c r="H119" s="66">
        <f t="shared" si="13"/>
        <v>58.453211009174311</v>
      </c>
      <c r="I119" s="66">
        <f t="shared" si="12"/>
        <v>62.628440366972477</v>
      </c>
      <c r="J119" s="74">
        <v>1.391743119266055</v>
      </c>
      <c r="K119" s="61"/>
      <c r="L119" s="62"/>
      <c r="M119" s="55"/>
      <c r="N119" s="55"/>
      <c r="O119" s="55"/>
      <c r="P119" s="55"/>
      <c r="Q119" s="75"/>
      <c r="R119" s="75"/>
      <c r="S119" s="76"/>
    </row>
    <row r="120" spans="1:19" x14ac:dyDescent="0.2">
      <c r="A120" s="70">
        <v>110</v>
      </c>
      <c r="B120" s="61">
        <v>1.5363636363636364</v>
      </c>
      <c r="C120" s="62">
        <v>110</v>
      </c>
      <c r="D120" s="71">
        <f t="shared" si="8"/>
        <v>145.95454545454547</v>
      </c>
      <c r="E120" s="64">
        <f t="shared" si="9"/>
        <v>176.68181818181819</v>
      </c>
      <c r="F120" s="65">
        <f t="shared" si="10"/>
        <v>336.46363636363634</v>
      </c>
      <c r="G120" s="64">
        <f t="shared" si="11"/>
        <v>361.04545454545456</v>
      </c>
      <c r="H120" s="66">
        <f t="shared" si="13"/>
        <v>58.227272727272734</v>
      </c>
      <c r="I120" s="66">
        <f t="shared" si="12"/>
        <v>62.38636363636364</v>
      </c>
      <c r="J120" s="74">
        <v>1.3863636363636365</v>
      </c>
      <c r="K120" s="61"/>
      <c r="L120" s="62"/>
      <c r="M120" s="55"/>
      <c r="N120" s="55"/>
      <c r="O120" s="55"/>
      <c r="P120" s="55"/>
      <c r="Q120" s="75"/>
      <c r="R120" s="75"/>
      <c r="S120" s="76"/>
    </row>
    <row r="121" spans="1:19" x14ac:dyDescent="0.2">
      <c r="A121" s="70">
        <v>111</v>
      </c>
      <c r="B121" s="61">
        <v>1.5324324324324323</v>
      </c>
      <c r="C121" s="62">
        <v>110</v>
      </c>
      <c r="D121" s="71">
        <f t="shared" si="8"/>
        <v>145.58108108108107</v>
      </c>
      <c r="E121" s="64">
        <f t="shared" si="9"/>
        <v>176.22972972972971</v>
      </c>
      <c r="F121" s="65">
        <f t="shared" si="10"/>
        <v>335.60270270270269</v>
      </c>
      <c r="G121" s="64">
        <f t="shared" si="11"/>
        <v>360.12162162162161</v>
      </c>
      <c r="H121" s="66">
        <f t="shared" si="13"/>
        <v>58.005405405405412</v>
      </c>
      <c r="I121" s="66">
        <f t="shared" si="12"/>
        <v>62.148648648648653</v>
      </c>
      <c r="J121" s="74">
        <v>1.3810810810810812</v>
      </c>
      <c r="K121" s="61"/>
      <c r="L121" s="62"/>
      <c r="M121" s="55"/>
      <c r="N121" s="55"/>
      <c r="O121" s="55"/>
      <c r="P121" s="55"/>
      <c r="Q121" s="75"/>
      <c r="R121" s="75"/>
      <c r="S121" s="76"/>
    </row>
    <row r="122" spans="1:19" x14ac:dyDescent="0.2">
      <c r="A122" s="70">
        <v>112</v>
      </c>
      <c r="B122" s="61">
        <v>1.5285714285714287</v>
      </c>
      <c r="C122" s="62">
        <v>110</v>
      </c>
      <c r="D122" s="71">
        <f t="shared" si="8"/>
        <v>145.21428571428572</v>
      </c>
      <c r="E122" s="64">
        <f t="shared" si="9"/>
        <v>175.78571428571431</v>
      </c>
      <c r="F122" s="65">
        <f t="shared" si="10"/>
        <v>334.75714285714287</v>
      </c>
      <c r="G122" s="64">
        <f t="shared" si="11"/>
        <v>359.21428571428572</v>
      </c>
      <c r="H122" s="66">
        <f t="shared" si="13"/>
        <v>57.787500000000001</v>
      </c>
      <c r="I122" s="66">
        <f t="shared" si="12"/>
        <v>61.915178571428577</v>
      </c>
      <c r="J122" s="74">
        <v>1.3758928571428573</v>
      </c>
      <c r="K122" s="61"/>
      <c r="L122" s="62"/>
      <c r="M122" s="55"/>
      <c r="N122" s="55"/>
      <c r="O122" s="55"/>
      <c r="P122" s="55"/>
      <c r="Q122" s="75"/>
      <c r="R122" s="75"/>
      <c r="S122" s="76"/>
    </row>
    <row r="123" spans="1:19" x14ac:dyDescent="0.2">
      <c r="A123" s="70">
        <v>113</v>
      </c>
      <c r="B123" s="61">
        <v>1.524778761061947</v>
      </c>
      <c r="C123" s="62">
        <v>110</v>
      </c>
      <c r="D123" s="71">
        <f t="shared" si="8"/>
        <v>144.85398230088495</v>
      </c>
      <c r="E123" s="64">
        <f t="shared" si="9"/>
        <v>175.34955752212392</v>
      </c>
      <c r="F123" s="65">
        <f t="shared" si="10"/>
        <v>333.92654867256641</v>
      </c>
      <c r="G123" s="64">
        <f t="shared" si="11"/>
        <v>358.32300884955754</v>
      </c>
      <c r="H123" s="66">
        <f t="shared" si="13"/>
        <v>57.573451327433624</v>
      </c>
      <c r="I123" s="66">
        <f t="shared" si="12"/>
        <v>61.685840707964601</v>
      </c>
      <c r="J123" s="74">
        <v>1.3707964601769911</v>
      </c>
      <c r="K123" s="61"/>
      <c r="L123" s="62"/>
      <c r="M123" s="55"/>
      <c r="N123" s="55"/>
      <c r="O123" s="55"/>
      <c r="P123" s="55"/>
      <c r="Q123" s="75"/>
      <c r="R123" s="75"/>
      <c r="S123" s="76"/>
    </row>
    <row r="124" spans="1:19" x14ac:dyDescent="0.2">
      <c r="A124" s="70">
        <v>114</v>
      </c>
      <c r="B124" s="61">
        <v>1.5210526315789472</v>
      </c>
      <c r="C124" s="62">
        <v>110</v>
      </c>
      <c r="D124" s="71">
        <f t="shared" si="8"/>
        <v>144.49999999999997</v>
      </c>
      <c r="E124" s="64">
        <f t="shared" si="9"/>
        <v>174.92105263157893</v>
      </c>
      <c r="F124" s="65">
        <f t="shared" si="10"/>
        <v>333.11052631578946</v>
      </c>
      <c r="G124" s="64">
        <f t="shared" si="11"/>
        <v>357.4473684210526</v>
      </c>
      <c r="H124" s="66">
        <f t="shared" si="13"/>
        <v>57.363157894736851</v>
      </c>
      <c r="I124" s="66">
        <f t="shared" si="12"/>
        <v>61.46052631578948</v>
      </c>
      <c r="J124" s="74">
        <v>1.3657894736842107</v>
      </c>
      <c r="K124" s="61"/>
      <c r="L124" s="62"/>
      <c r="M124" s="55"/>
      <c r="N124" s="55"/>
      <c r="O124" s="55"/>
      <c r="P124" s="55"/>
      <c r="Q124" s="75"/>
      <c r="R124" s="75"/>
      <c r="S124" s="76"/>
    </row>
    <row r="125" spans="1:19" x14ac:dyDescent="0.2">
      <c r="A125" s="70">
        <v>115</v>
      </c>
      <c r="B125" s="61">
        <v>1.5173913043478262</v>
      </c>
      <c r="C125" s="62">
        <v>110</v>
      </c>
      <c r="D125" s="71">
        <f t="shared" si="8"/>
        <v>144.1521739130435</v>
      </c>
      <c r="E125" s="64">
        <f t="shared" si="9"/>
        <v>174.5</v>
      </c>
      <c r="F125" s="65">
        <f t="shared" si="10"/>
        <v>332.30869565217392</v>
      </c>
      <c r="G125" s="64">
        <f t="shared" si="11"/>
        <v>356.58695652173918</v>
      </c>
      <c r="H125" s="66">
        <f t="shared" si="13"/>
        <v>57.15652173913044</v>
      </c>
      <c r="I125" s="66">
        <f t="shared" si="12"/>
        <v>61.239130434782616</v>
      </c>
      <c r="J125" s="74">
        <v>1.3608695652173914</v>
      </c>
      <c r="K125" s="61"/>
      <c r="L125" s="62"/>
      <c r="M125" s="55"/>
      <c r="N125" s="55"/>
      <c r="O125" s="55"/>
      <c r="P125" s="55"/>
      <c r="Q125" s="75"/>
      <c r="R125" s="75"/>
      <c r="S125" s="76"/>
    </row>
    <row r="126" spans="1:19" x14ac:dyDescent="0.2">
      <c r="A126" s="70">
        <v>116</v>
      </c>
      <c r="B126" s="61">
        <v>1.5137931034482759</v>
      </c>
      <c r="C126" s="62">
        <v>110</v>
      </c>
      <c r="D126" s="71">
        <f t="shared" si="8"/>
        <v>143.81034482758622</v>
      </c>
      <c r="E126" s="64">
        <f t="shared" si="9"/>
        <v>174.08620689655172</v>
      </c>
      <c r="F126" s="65">
        <f t="shared" si="10"/>
        <v>331.52068965517242</v>
      </c>
      <c r="G126" s="64">
        <f t="shared" si="11"/>
        <v>355.74137931034483</v>
      </c>
      <c r="H126" s="66">
        <f t="shared" si="13"/>
        <v>56.953448275862073</v>
      </c>
      <c r="I126" s="66">
        <f t="shared" si="12"/>
        <v>61.021551724137936</v>
      </c>
      <c r="J126" s="74">
        <v>1.3560344827586208</v>
      </c>
      <c r="K126" s="61"/>
      <c r="L126" s="62"/>
      <c r="M126" s="55"/>
      <c r="N126" s="55"/>
      <c r="O126" s="55"/>
      <c r="P126" s="55"/>
      <c r="Q126" s="75"/>
      <c r="R126" s="75"/>
      <c r="S126" s="76"/>
    </row>
    <row r="127" spans="1:19" x14ac:dyDescent="0.2">
      <c r="A127" s="70">
        <v>117</v>
      </c>
      <c r="B127" s="61">
        <v>1.5102564102564102</v>
      </c>
      <c r="C127" s="62">
        <v>110</v>
      </c>
      <c r="D127" s="71">
        <f t="shared" si="8"/>
        <v>143.47435897435898</v>
      </c>
      <c r="E127" s="64">
        <f t="shared" si="9"/>
        <v>173.67948717948718</v>
      </c>
      <c r="F127" s="65">
        <f t="shared" si="10"/>
        <v>330.74615384615385</v>
      </c>
      <c r="G127" s="64">
        <f t="shared" si="11"/>
        <v>354.91025641025641</v>
      </c>
      <c r="H127" s="66">
        <f t="shared" si="13"/>
        <v>56.753846153846155</v>
      </c>
      <c r="I127" s="66">
        <f t="shared" si="12"/>
        <v>60.807692307692314</v>
      </c>
      <c r="J127" s="74">
        <v>1.3512820512820514</v>
      </c>
      <c r="K127" s="61"/>
      <c r="L127" s="62"/>
      <c r="M127" s="55"/>
      <c r="N127" s="55"/>
      <c r="O127" s="55"/>
      <c r="P127" s="55"/>
      <c r="Q127" s="75"/>
      <c r="R127" s="75"/>
      <c r="S127" s="76"/>
    </row>
    <row r="128" spans="1:19" x14ac:dyDescent="0.2">
      <c r="A128" s="70">
        <v>118</v>
      </c>
      <c r="B128" s="61">
        <v>1.5067796610169493</v>
      </c>
      <c r="C128" s="62">
        <v>110</v>
      </c>
      <c r="D128" s="71">
        <f t="shared" si="8"/>
        <v>143.14406779661019</v>
      </c>
      <c r="E128" s="64">
        <f t="shared" si="9"/>
        <v>173.27966101694918</v>
      </c>
      <c r="F128" s="65">
        <f t="shared" si="10"/>
        <v>329.9847457627119</v>
      </c>
      <c r="G128" s="64">
        <f t="shared" si="11"/>
        <v>354.09322033898309</v>
      </c>
      <c r="H128" s="66">
        <f t="shared" si="13"/>
        <v>56.557627118644064</v>
      </c>
      <c r="I128" s="66">
        <f t="shared" si="12"/>
        <v>60.597457627118644</v>
      </c>
      <c r="J128" s="74">
        <v>1.3466101694915253</v>
      </c>
      <c r="K128" s="61"/>
      <c r="L128" s="62"/>
      <c r="M128" s="55"/>
      <c r="N128" s="55"/>
      <c r="O128" s="55"/>
      <c r="P128" s="55"/>
      <c r="Q128" s="75"/>
      <c r="R128" s="75"/>
      <c r="S128" s="76"/>
    </row>
    <row r="129" spans="1:19" x14ac:dyDescent="0.2">
      <c r="A129" s="70">
        <v>119</v>
      </c>
      <c r="B129" s="61">
        <v>1.5033613445378151</v>
      </c>
      <c r="C129" s="62">
        <v>110</v>
      </c>
      <c r="D129" s="71">
        <f t="shared" si="8"/>
        <v>142.81932773109244</v>
      </c>
      <c r="E129" s="64">
        <f t="shared" si="9"/>
        <v>172.88655462184875</v>
      </c>
      <c r="F129" s="65">
        <f t="shared" si="10"/>
        <v>329.23613445378152</v>
      </c>
      <c r="G129" s="64">
        <f t="shared" si="11"/>
        <v>353.28991596638656</v>
      </c>
      <c r="H129" s="66">
        <f t="shared" si="13"/>
        <v>56.364705882352943</v>
      </c>
      <c r="I129" s="66">
        <f t="shared" si="12"/>
        <v>60.390756302521012</v>
      </c>
      <c r="J129" s="74">
        <v>1.3420168067226892</v>
      </c>
      <c r="K129" s="61"/>
      <c r="L129" s="62"/>
      <c r="M129" s="55"/>
      <c r="N129" s="55"/>
      <c r="O129" s="55"/>
      <c r="P129" s="55"/>
      <c r="Q129" s="75"/>
      <c r="R129" s="75"/>
      <c r="S129" s="76"/>
    </row>
    <row r="130" spans="1:19" x14ac:dyDescent="0.2">
      <c r="A130" s="70">
        <v>120</v>
      </c>
      <c r="B130" s="61">
        <v>1.5</v>
      </c>
      <c r="C130" s="62">
        <v>110</v>
      </c>
      <c r="D130" s="71">
        <f t="shared" si="8"/>
        <v>142.5</v>
      </c>
      <c r="E130" s="64">
        <f t="shared" si="9"/>
        <v>172.5</v>
      </c>
      <c r="F130" s="65">
        <f t="shared" si="10"/>
        <v>328.5</v>
      </c>
      <c r="G130" s="64">
        <f t="shared" si="11"/>
        <v>352.5</v>
      </c>
      <c r="H130" s="66">
        <f t="shared" si="13"/>
        <v>56.174999999999997</v>
      </c>
      <c r="I130" s="66">
        <f t="shared" si="12"/>
        <v>60.187499999999993</v>
      </c>
      <c r="J130" s="74">
        <v>1.3374999999999999</v>
      </c>
      <c r="K130" s="61"/>
      <c r="L130" s="62"/>
      <c r="M130" s="55"/>
      <c r="N130" s="55"/>
      <c r="O130" s="55"/>
      <c r="P130" s="55"/>
      <c r="Q130" s="75"/>
      <c r="R130" s="75"/>
      <c r="S130" s="76"/>
    </row>
    <row r="131" spans="1:19" x14ac:dyDescent="0.2">
      <c r="A131" s="70">
        <v>121</v>
      </c>
      <c r="B131" s="61">
        <v>1.4950413223140493</v>
      </c>
      <c r="C131" s="62">
        <v>90</v>
      </c>
      <c r="D131" s="71">
        <f t="shared" si="8"/>
        <v>142.02892561983469</v>
      </c>
      <c r="E131" s="64">
        <f t="shared" si="9"/>
        <v>171.92975206611567</v>
      </c>
      <c r="F131" s="65">
        <f t="shared" si="10"/>
        <v>327.4140495867768</v>
      </c>
      <c r="G131" s="64">
        <f t="shared" si="11"/>
        <v>351.33471074380157</v>
      </c>
      <c r="H131" s="66">
        <f t="shared" si="13"/>
        <v>55.988429752066125</v>
      </c>
      <c r="I131" s="66">
        <f t="shared" si="12"/>
        <v>59.987603305785129</v>
      </c>
      <c r="J131" s="74">
        <v>1.3330578512396696</v>
      </c>
      <c r="K131" s="61"/>
      <c r="L131" s="62"/>
      <c r="M131" s="55"/>
      <c r="N131" s="55"/>
      <c r="O131" s="55"/>
      <c r="P131" s="55"/>
      <c r="Q131" s="75"/>
      <c r="R131" s="75"/>
      <c r="S131" s="76"/>
    </row>
    <row r="132" spans="1:19" x14ac:dyDescent="0.2">
      <c r="A132" s="70">
        <v>122</v>
      </c>
      <c r="B132" s="61">
        <v>1.4901639344262294</v>
      </c>
      <c r="C132" s="62">
        <v>90</v>
      </c>
      <c r="D132" s="71">
        <f t="shared" si="8"/>
        <v>141.5655737704918</v>
      </c>
      <c r="E132" s="64">
        <f t="shared" si="9"/>
        <v>171.36885245901638</v>
      </c>
      <c r="F132" s="65">
        <f t="shared" si="10"/>
        <v>326.34590163934422</v>
      </c>
      <c r="G132" s="64">
        <f t="shared" si="11"/>
        <v>350.18852459016392</v>
      </c>
      <c r="H132" s="66">
        <f t="shared" si="13"/>
        <v>55.80491803278688</v>
      </c>
      <c r="I132" s="66">
        <f t="shared" si="12"/>
        <v>59.790983606557376</v>
      </c>
      <c r="J132" s="74">
        <v>1.3286885245901638</v>
      </c>
      <c r="K132" s="61"/>
      <c r="L132" s="62"/>
      <c r="M132" s="55"/>
      <c r="N132" s="55"/>
      <c r="O132" s="55"/>
      <c r="P132" s="55"/>
      <c r="Q132" s="75"/>
      <c r="R132" s="75"/>
      <c r="S132" s="76"/>
    </row>
    <row r="133" spans="1:19" x14ac:dyDescent="0.2">
      <c r="A133" s="70">
        <v>123</v>
      </c>
      <c r="B133" s="61">
        <v>1.4853658536585364</v>
      </c>
      <c r="C133" s="62">
        <v>90</v>
      </c>
      <c r="D133" s="71">
        <f t="shared" si="8"/>
        <v>141.10975609756096</v>
      </c>
      <c r="E133" s="64">
        <f t="shared" si="9"/>
        <v>170.81707317073167</v>
      </c>
      <c r="F133" s="65">
        <f t="shared" si="10"/>
        <v>325.29512195121947</v>
      </c>
      <c r="G133" s="64">
        <f t="shared" si="11"/>
        <v>349.06097560975604</v>
      </c>
      <c r="H133" s="66">
        <f t="shared" si="13"/>
        <v>55.62439024390244</v>
      </c>
      <c r="I133" s="66">
        <f t="shared" si="12"/>
        <v>59.59756097560976</v>
      </c>
      <c r="J133" s="74">
        <v>1.3243902439024391</v>
      </c>
      <c r="K133" s="61"/>
      <c r="L133" s="62"/>
      <c r="M133" s="55"/>
      <c r="N133" s="55"/>
      <c r="O133" s="55"/>
      <c r="P133" s="55"/>
      <c r="Q133" s="75"/>
      <c r="R133" s="75"/>
      <c r="S133" s="76"/>
    </row>
    <row r="134" spans="1:19" x14ac:dyDescent="0.2">
      <c r="A134" s="70">
        <v>124</v>
      </c>
      <c r="B134" s="61">
        <v>1.4806451612903226</v>
      </c>
      <c r="C134" s="62">
        <v>90</v>
      </c>
      <c r="D134" s="71">
        <f t="shared" si="8"/>
        <v>140.66129032258064</v>
      </c>
      <c r="E134" s="64">
        <f t="shared" si="9"/>
        <v>170.2741935483871</v>
      </c>
      <c r="F134" s="65">
        <f t="shared" si="10"/>
        <v>324.26129032258063</v>
      </c>
      <c r="G134" s="64">
        <f t="shared" si="11"/>
        <v>347.95161290322579</v>
      </c>
      <c r="H134" s="66">
        <f t="shared" si="13"/>
        <v>55.446774193548393</v>
      </c>
      <c r="I134" s="66">
        <f t="shared" si="12"/>
        <v>59.407258064516135</v>
      </c>
      <c r="J134" s="74">
        <v>1.3201612903225808</v>
      </c>
      <c r="K134" s="61"/>
      <c r="L134" s="62"/>
      <c r="M134" s="55"/>
      <c r="N134" s="55"/>
      <c r="O134" s="55"/>
      <c r="P134" s="55"/>
      <c r="Q134" s="75"/>
      <c r="R134" s="75"/>
      <c r="S134" s="76"/>
    </row>
    <row r="135" spans="1:19" x14ac:dyDescent="0.2">
      <c r="A135" s="70">
        <v>125</v>
      </c>
      <c r="B135" s="61">
        <v>1.476</v>
      </c>
      <c r="C135" s="62">
        <v>90</v>
      </c>
      <c r="D135" s="71">
        <f t="shared" si="8"/>
        <v>140.22</v>
      </c>
      <c r="E135" s="64">
        <f t="shared" si="9"/>
        <v>169.74</v>
      </c>
      <c r="F135" s="65">
        <f t="shared" si="10"/>
        <v>323.24399999999997</v>
      </c>
      <c r="G135" s="64">
        <f t="shared" si="11"/>
        <v>346.86</v>
      </c>
      <c r="H135" s="66">
        <f t="shared" si="13"/>
        <v>55.272000000000006</v>
      </c>
      <c r="I135" s="66">
        <f t="shared" si="12"/>
        <v>59.220000000000006</v>
      </c>
      <c r="J135" s="74">
        <v>1.3160000000000001</v>
      </c>
      <c r="K135" s="61"/>
      <c r="L135" s="62"/>
      <c r="M135" s="55"/>
      <c r="N135" s="55"/>
      <c r="O135" s="55"/>
      <c r="P135" s="55"/>
      <c r="Q135" s="75"/>
      <c r="R135" s="75"/>
      <c r="S135" s="76"/>
    </row>
    <row r="136" spans="1:19" x14ac:dyDescent="0.2">
      <c r="A136" s="70">
        <v>126</v>
      </c>
      <c r="B136" s="61">
        <v>1.4714285714285713</v>
      </c>
      <c r="C136" s="62">
        <v>90</v>
      </c>
      <c r="D136" s="71">
        <f t="shared" si="8"/>
        <v>139.78571428571428</v>
      </c>
      <c r="E136" s="64">
        <f t="shared" si="9"/>
        <v>169.21428571428569</v>
      </c>
      <c r="F136" s="65">
        <f t="shared" si="10"/>
        <v>322.24285714285713</v>
      </c>
      <c r="G136" s="64">
        <f t="shared" si="11"/>
        <v>345.78571428571428</v>
      </c>
      <c r="H136" s="66">
        <f t="shared" si="13"/>
        <v>55.100000000000009</v>
      </c>
      <c r="I136" s="66">
        <f t="shared" si="12"/>
        <v>59.035714285714299</v>
      </c>
      <c r="J136" s="74">
        <v>1.3119047619047621</v>
      </c>
      <c r="K136" s="61"/>
      <c r="L136" s="62"/>
      <c r="M136" s="55"/>
      <c r="N136" s="55"/>
      <c r="O136" s="55"/>
      <c r="P136" s="55"/>
      <c r="Q136" s="75"/>
      <c r="R136" s="75"/>
      <c r="S136" s="76"/>
    </row>
    <row r="137" spans="1:19" x14ac:dyDescent="0.2">
      <c r="A137" s="70">
        <v>127</v>
      </c>
      <c r="B137" s="61">
        <v>1.4669291338582677</v>
      </c>
      <c r="C137" s="62">
        <v>90</v>
      </c>
      <c r="D137" s="71">
        <f t="shared" si="8"/>
        <v>139.35826771653544</v>
      </c>
      <c r="E137" s="64">
        <f t="shared" si="9"/>
        <v>168.6968503937008</v>
      </c>
      <c r="F137" s="65">
        <f t="shared" si="10"/>
        <v>321.25748031496062</v>
      </c>
      <c r="G137" s="64">
        <f t="shared" si="11"/>
        <v>344.72834645669292</v>
      </c>
      <c r="H137" s="66">
        <f t="shared" si="13"/>
        <v>54.930708661417327</v>
      </c>
      <c r="I137" s="66">
        <f t="shared" si="12"/>
        <v>58.854330708661422</v>
      </c>
      <c r="J137" s="74">
        <v>1.3078740157480315</v>
      </c>
      <c r="K137" s="61"/>
      <c r="L137" s="62"/>
      <c r="M137" s="55"/>
      <c r="N137" s="55"/>
      <c r="O137" s="55"/>
      <c r="P137" s="55"/>
      <c r="Q137" s="75"/>
      <c r="R137" s="75"/>
      <c r="S137" s="76"/>
    </row>
    <row r="138" spans="1:19" x14ac:dyDescent="0.2">
      <c r="A138" s="70">
        <v>128</v>
      </c>
      <c r="B138" s="61">
        <v>1.4624999999999999</v>
      </c>
      <c r="C138" s="62">
        <v>90</v>
      </c>
      <c r="D138" s="71">
        <f t="shared" si="8"/>
        <v>138.9375</v>
      </c>
      <c r="E138" s="64">
        <f t="shared" si="9"/>
        <v>168.1875</v>
      </c>
      <c r="F138" s="65">
        <f t="shared" si="10"/>
        <v>320.28749999999997</v>
      </c>
      <c r="G138" s="64">
        <f t="shared" si="11"/>
        <v>343.6875</v>
      </c>
      <c r="H138" s="66">
        <f t="shared" si="13"/>
        <v>54.764062500000001</v>
      </c>
      <c r="I138" s="66">
        <f t="shared" si="12"/>
        <v>58.67578125</v>
      </c>
      <c r="J138" s="74">
        <v>1.30390625</v>
      </c>
      <c r="K138" s="61"/>
      <c r="L138" s="62"/>
      <c r="M138" s="55"/>
      <c r="N138" s="55"/>
      <c r="O138" s="55"/>
      <c r="P138" s="55"/>
      <c r="Q138" s="75"/>
      <c r="R138" s="75"/>
      <c r="S138" s="76"/>
    </row>
    <row r="139" spans="1:19" x14ac:dyDescent="0.2">
      <c r="A139" s="70">
        <v>129</v>
      </c>
      <c r="B139" s="61">
        <v>1.4581395348837207</v>
      </c>
      <c r="C139" s="62">
        <v>90</v>
      </c>
      <c r="D139" s="71">
        <f t="shared" ref="D139:D202" si="14">B139*$D$7</f>
        <v>138.52325581395345</v>
      </c>
      <c r="E139" s="64">
        <f t="shared" ref="E139:E202" si="15">B139*$E$7</f>
        <v>167.68604651162789</v>
      </c>
      <c r="F139" s="65">
        <f t="shared" ref="F139:F202" si="16">B139*$F$7</f>
        <v>319.33255813953485</v>
      </c>
      <c r="G139" s="64">
        <f t="shared" ref="G139:G202" si="17">B139*$G$7</f>
        <v>342.66279069767438</v>
      </c>
      <c r="H139" s="66">
        <f t="shared" si="13"/>
        <v>54.6</v>
      </c>
      <c r="I139" s="66">
        <f t="shared" ref="I139:I202" si="18">$I$7*J139</f>
        <v>58.5</v>
      </c>
      <c r="J139" s="74">
        <v>1.3</v>
      </c>
      <c r="K139" s="61"/>
      <c r="L139" s="62"/>
      <c r="M139" s="55"/>
      <c r="N139" s="55"/>
      <c r="O139" s="55"/>
      <c r="P139" s="55"/>
      <c r="Q139" s="75"/>
      <c r="R139" s="75"/>
      <c r="S139" s="76"/>
    </row>
    <row r="140" spans="1:19" x14ac:dyDescent="0.2">
      <c r="A140" s="70">
        <v>130</v>
      </c>
      <c r="B140" s="61">
        <v>1.4538461538461536</v>
      </c>
      <c r="C140" s="62">
        <v>90</v>
      </c>
      <c r="D140" s="71">
        <f t="shared" si="14"/>
        <v>138.11538461538458</v>
      </c>
      <c r="E140" s="64">
        <f t="shared" si="15"/>
        <v>167.19230769230765</v>
      </c>
      <c r="F140" s="65">
        <f t="shared" si="16"/>
        <v>318.39230769230761</v>
      </c>
      <c r="G140" s="64">
        <f t="shared" si="17"/>
        <v>341.65384615384608</v>
      </c>
      <c r="H140" s="66">
        <f t="shared" ref="H140:H203" si="19">J140*$H$7</f>
        <v>54.438461538461539</v>
      </c>
      <c r="I140" s="66">
        <f t="shared" si="18"/>
        <v>58.32692307692308</v>
      </c>
      <c r="J140" s="74">
        <v>1.2961538461538462</v>
      </c>
      <c r="K140" s="61"/>
      <c r="L140" s="62"/>
      <c r="M140" s="55"/>
      <c r="N140" s="55"/>
      <c r="O140" s="55"/>
      <c r="P140" s="55"/>
      <c r="Q140" s="75"/>
      <c r="R140" s="75"/>
      <c r="S140" s="76"/>
    </row>
    <row r="141" spans="1:19" x14ac:dyDescent="0.2">
      <c r="A141" s="70">
        <v>131</v>
      </c>
      <c r="B141" s="61">
        <v>1.449618320610687</v>
      </c>
      <c r="C141" s="62">
        <v>90</v>
      </c>
      <c r="D141" s="71">
        <f t="shared" si="14"/>
        <v>137.71374045801525</v>
      </c>
      <c r="E141" s="64">
        <f t="shared" si="15"/>
        <v>166.70610687022901</v>
      </c>
      <c r="F141" s="65">
        <f t="shared" si="16"/>
        <v>317.46641221374045</v>
      </c>
      <c r="G141" s="64">
        <f t="shared" si="17"/>
        <v>340.66030534351142</v>
      </c>
      <c r="H141" s="66">
        <f t="shared" si="19"/>
        <v>54.279389312977095</v>
      </c>
      <c r="I141" s="66">
        <f t="shared" si="18"/>
        <v>58.156488549618317</v>
      </c>
      <c r="J141" s="74">
        <v>1.2923664122137404</v>
      </c>
      <c r="K141" s="61"/>
      <c r="L141" s="62"/>
      <c r="M141" s="55"/>
      <c r="N141" s="55"/>
      <c r="O141" s="55"/>
      <c r="P141" s="55"/>
      <c r="Q141" s="75"/>
      <c r="R141" s="75"/>
      <c r="S141" s="76"/>
    </row>
    <row r="142" spans="1:19" x14ac:dyDescent="0.2">
      <c r="A142" s="70">
        <v>132</v>
      </c>
      <c r="B142" s="61">
        <v>1.4454545454545453</v>
      </c>
      <c r="C142" s="62">
        <v>90</v>
      </c>
      <c r="D142" s="71">
        <f t="shared" si="14"/>
        <v>137.31818181818181</v>
      </c>
      <c r="E142" s="64">
        <f t="shared" si="15"/>
        <v>166.22727272727272</v>
      </c>
      <c r="F142" s="65">
        <f t="shared" si="16"/>
        <v>316.5545454545454</v>
      </c>
      <c r="G142" s="64">
        <f t="shared" si="17"/>
        <v>339.68181818181813</v>
      </c>
      <c r="H142" s="66">
        <f t="shared" si="19"/>
        <v>54.122727272727268</v>
      </c>
      <c r="I142" s="66">
        <f t="shared" si="18"/>
        <v>57.98863636363636</v>
      </c>
      <c r="J142" s="74">
        <v>1.2886363636363636</v>
      </c>
      <c r="K142" s="61"/>
      <c r="L142" s="62"/>
      <c r="M142" s="55"/>
      <c r="N142" s="55"/>
      <c r="O142" s="55"/>
      <c r="P142" s="55"/>
      <c r="Q142" s="75"/>
      <c r="R142" s="75"/>
      <c r="S142" s="76"/>
    </row>
    <row r="143" spans="1:19" x14ac:dyDescent="0.2">
      <c r="A143" s="70">
        <v>133</v>
      </c>
      <c r="B143" s="61">
        <v>1.4413533834586465</v>
      </c>
      <c r="C143" s="62">
        <v>90</v>
      </c>
      <c r="D143" s="71">
        <f t="shared" si="14"/>
        <v>136.92857142857142</v>
      </c>
      <c r="E143" s="64">
        <f t="shared" si="15"/>
        <v>165.75563909774434</v>
      </c>
      <c r="F143" s="65">
        <f t="shared" si="16"/>
        <v>315.65639097744361</v>
      </c>
      <c r="G143" s="64">
        <f t="shared" si="17"/>
        <v>338.71804511278191</v>
      </c>
      <c r="H143" s="66">
        <f t="shared" si="19"/>
        <v>53.968421052631577</v>
      </c>
      <c r="I143" s="66">
        <f t="shared" si="18"/>
        <v>57.823308270676691</v>
      </c>
      <c r="J143" s="74">
        <v>1.2849624060150375</v>
      </c>
      <c r="K143" s="61"/>
      <c r="L143" s="62"/>
      <c r="M143" s="55"/>
      <c r="N143" s="55"/>
      <c r="O143" s="55"/>
      <c r="P143" s="55"/>
      <c r="Q143" s="75"/>
      <c r="R143" s="75"/>
      <c r="S143" s="76"/>
    </row>
    <row r="144" spans="1:19" x14ac:dyDescent="0.2">
      <c r="A144" s="70">
        <v>134</v>
      </c>
      <c r="B144" s="61">
        <v>1.4373134328358208</v>
      </c>
      <c r="C144" s="62">
        <v>90</v>
      </c>
      <c r="D144" s="71">
        <f t="shared" si="14"/>
        <v>136.54477611940297</v>
      </c>
      <c r="E144" s="64">
        <f t="shared" si="15"/>
        <v>165.29104477611941</v>
      </c>
      <c r="F144" s="65">
        <f t="shared" si="16"/>
        <v>314.77164179104477</v>
      </c>
      <c r="G144" s="64">
        <f t="shared" si="17"/>
        <v>337.76865671641787</v>
      </c>
      <c r="H144" s="66">
        <f t="shared" si="19"/>
        <v>53.816417910447768</v>
      </c>
      <c r="I144" s="66">
        <f t="shared" si="18"/>
        <v>57.660447761194035</v>
      </c>
      <c r="J144" s="74">
        <v>1.2813432835820897</v>
      </c>
      <c r="K144" s="61"/>
      <c r="L144" s="62"/>
      <c r="M144" s="55"/>
      <c r="N144" s="55"/>
      <c r="O144" s="55"/>
      <c r="P144" s="55"/>
      <c r="Q144" s="75"/>
      <c r="R144" s="75"/>
      <c r="S144" s="76"/>
    </row>
    <row r="145" spans="1:19" s="50" customFormat="1" x14ac:dyDescent="0.2">
      <c r="A145" s="70">
        <v>135</v>
      </c>
      <c r="B145" s="61">
        <v>1.4333333333333333</v>
      </c>
      <c r="C145" s="62">
        <v>90</v>
      </c>
      <c r="D145" s="71">
        <f t="shared" si="14"/>
        <v>136.16666666666666</v>
      </c>
      <c r="E145" s="64">
        <f t="shared" si="15"/>
        <v>164.83333333333334</v>
      </c>
      <c r="F145" s="65">
        <f t="shared" si="16"/>
        <v>313.89999999999998</v>
      </c>
      <c r="G145" s="64">
        <f t="shared" si="17"/>
        <v>336.83333333333331</v>
      </c>
      <c r="H145" s="66">
        <f t="shared" si="19"/>
        <v>53.666666666666664</v>
      </c>
      <c r="I145" s="66">
        <f t="shared" si="18"/>
        <v>57.499999999999993</v>
      </c>
      <c r="J145" s="74">
        <v>1.2777777777777777</v>
      </c>
      <c r="K145" s="61"/>
      <c r="L145" s="62"/>
      <c r="M145" s="55"/>
      <c r="N145" s="55"/>
      <c r="O145" s="55"/>
      <c r="P145" s="55"/>
      <c r="Q145" s="75"/>
      <c r="R145" s="75"/>
      <c r="S145" s="76"/>
    </row>
    <row r="146" spans="1:19" x14ac:dyDescent="0.2">
      <c r="A146" s="70">
        <v>136</v>
      </c>
      <c r="B146" s="61">
        <v>1.4294117647058824</v>
      </c>
      <c r="C146" s="62">
        <v>90</v>
      </c>
      <c r="D146" s="71">
        <f t="shared" si="14"/>
        <v>135.79411764705884</v>
      </c>
      <c r="E146" s="64">
        <f t="shared" si="15"/>
        <v>164.38235294117646</v>
      </c>
      <c r="F146" s="65">
        <f t="shared" si="16"/>
        <v>313.04117647058825</v>
      </c>
      <c r="G146" s="64">
        <f t="shared" si="17"/>
        <v>335.91176470588238</v>
      </c>
      <c r="H146" s="66">
        <f t="shared" si="19"/>
        <v>53.503676470588225</v>
      </c>
      <c r="I146" s="66">
        <f t="shared" si="18"/>
        <v>57.325367647058812</v>
      </c>
      <c r="J146" s="74">
        <v>1.2738970588235292</v>
      </c>
      <c r="K146" s="61"/>
      <c r="L146" s="62"/>
      <c r="M146" s="55"/>
      <c r="N146" s="55"/>
      <c r="O146" s="55"/>
      <c r="P146" s="55"/>
      <c r="Q146" s="75"/>
      <c r="R146" s="75"/>
      <c r="S146" s="76"/>
    </row>
    <row r="147" spans="1:19" x14ac:dyDescent="0.2">
      <c r="A147" s="70">
        <v>137</v>
      </c>
      <c r="B147" s="61">
        <v>1.4255474452554744</v>
      </c>
      <c r="C147" s="62">
        <v>90</v>
      </c>
      <c r="D147" s="71">
        <f t="shared" si="14"/>
        <v>135.42700729927006</v>
      </c>
      <c r="E147" s="64">
        <f t="shared" si="15"/>
        <v>163.93795620437956</v>
      </c>
      <c r="F147" s="65">
        <f t="shared" si="16"/>
        <v>312.19489051094888</v>
      </c>
      <c r="G147" s="64">
        <f t="shared" si="17"/>
        <v>335.00364963503648</v>
      </c>
      <c r="H147" s="66">
        <f t="shared" si="19"/>
        <v>53.34306569343066</v>
      </c>
      <c r="I147" s="66">
        <f t="shared" si="18"/>
        <v>57.153284671532845</v>
      </c>
      <c r="J147" s="74">
        <v>1.2700729927007299</v>
      </c>
      <c r="K147" s="61"/>
      <c r="L147" s="62"/>
      <c r="M147" s="55"/>
      <c r="N147" s="55"/>
      <c r="O147" s="55"/>
      <c r="P147" s="55"/>
      <c r="Q147" s="75"/>
      <c r="R147" s="75"/>
      <c r="S147" s="76"/>
    </row>
    <row r="148" spans="1:19" x14ac:dyDescent="0.2">
      <c r="A148" s="70">
        <v>138</v>
      </c>
      <c r="B148" s="61">
        <v>1.4217391304347824</v>
      </c>
      <c r="C148" s="62">
        <v>90</v>
      </c>
      <c r="D148" s="71">
        <f t="shared" si="14"/>
        <v>135.06521739130432</v>
      </c>
      <c r="E148" s="64">
        <f t="shared" si="15"/>
        <v>163.49999999999997</v>
      </c>
      <c r="F148" s="65">
        <f t="shared" si="16"/>
        <v>311.36086956521734</v>
      </c>
      <c r="G148" s="64">
        <f t="shared" si="17"/>
        <v>334.10869565217388</v>
      </c>
      <c r="H148" s="66">
        <f t="shared" si="19"/>
        <v>53.184782608695649</v>
      </c>
      <c r="I148" s="66">
        <f t="shared" si="18"/>
        <v>56.983695652173914</v>
      </c>
      <c r="J148" s="74">
        <v>1.2663043478260869</v>
      </c>
      <c r="K148" s="61"/>
      <c r="L148" s="62"/>
      <c r="M148" s="55"/>
      <c r="N148" s="55"/>
      <c r="O148" s="55"/>
      <c r="P148" s="55"/>
      <c r="Q148" s="75"/>
      <c r="R148" s="75"/>
      <c r="S148" s="76"/>
    </row>
    <row r="149" spans="1:19" x14ac:dyDescent="0.2">
      <c r="A149" s="70">
        <v>139</v>
      </c>
      <c r="B149" s="61">
        <v>1.4179856115107914</v>
      </c>
      <c r="C149" s="62">
        <v>90</v>
      </c>
      <c r="D149" s="71">
        <f t="shared" si="14"/>
        <v>134.70863309352518</v>
      </c>
      <c r="E149" s="64">
        <f t="shared" si="15"/>
        <v>163.068345323741</v>
      </c>
      <c r="F149" s="65">
        <f t="shared" si="16"/>
        <v>310.5388489208633</v>
      </c>
      <c r="G149" s="64">
        <f t="shared" si="17"/>
        <v>333.226618705036</v>
      </c>
      <c r="H149" s="66">
        <f t="shared" si="19"/>
        <v>53.028776978417262</v>
      </c>
      <c r="I149" s="66">
        <f t="shared" si="18"/>
        <v>56.816546762589923</v>
      </c>
      <c r="J149" s="74">
        <v>1.2625899280575539</v>
      </c>
      <c r="K149" s="61"/>
      <c r="L149" s="62"/>
      <c r="M149" s="55"/>
      <c r="N149" s="55"/>
      <c r="O149" s="55"/>
      <c r="P149" s="55"/>
      <c r="Q149" s="75"/>
      <c r="R149" s="75"/>
      <c r="S149" s="76"/>
    </row>
    <row r="150" spans="1:19" x14ac:dyDescent="0.2">
      <c r="A150" s="70">
        <v>140</v>
      </c>
      <c r="B150" s="61">
        <v>1.4142857142857141</v>
      </c>
      <c r="C150" s="62">
        <v>90</v>
      </c>
      <c r="D150" s="71">
        <f t="shared" si="14"/>
        <v>134.35714285714283</v>
      </c>
      <c r="E150" s="64">
        <f t="shared" si="15"/>
        <v>162.64285714285714</v>
      </c>
      <c r="F150" s="65">
        <f t="shared" si="16"/>
        <v>309.7285714285714</v>
      </c>
      <c r="G150" s="64">
        <f t="shared" si="17"/>
        <v>332.35714285714283</v>
      </c>
      <c r="H150" s="66">
        <f t="shared" si="19"/>
        <v>52.875000000000007</v>
      </c>
      <c r="I150" s="66">
        <f t="shared" si="18"/>
        <v>56.651785714285722</v>
      </c>
      <c r="J150" s="74">
        <v>1.2589285714285716</v>
      </c>
      <c r="K150" s="61"/>
      <c r="L150" s="62"/>
      <c r="M150" s="55"/>
      <c r="N150" s="55"/>
      <c r="O150" s="55"/>
      <c r="P150" s="55"/>
      <c r="Q150" s="75"/>
      <c r="R150" s="75"/>
      <c r="S150" s="76"/>
    </row>
    <row r="151" spans="1:19" x14ac:dyDescent="0.2">
      <c r="A151" s="70">
        <v>141</v>
      </c>
      <c r="B151" s="61">
        <v>1.4099290780141844</v>
      </c>
      <c r="C151" s="62">
        <v>80</v>
      </c>
      <c r="D151" s="71">
        <f t="shared" si="14"/>
        <v>133.94326241134752</v>
      </c>
      <c r="E151" s="64">
        <f t="shared" si="15"/>
        <v>162.1418439716312</v>
      </c>
      <c r="F151" s="65">
        <f t="shared" si="16"/>
        <v>308.77446808510638</v>
      </c>
      <c r="G151" s="64">
        <f t="shared" si="17"/>
        <v>331.33333333333331</v>
      </c>
      <c r="H151" s="66">
        <f t="shared" si="19"/>
        <v>52.723404255319146</v>
      </c>
      <c r="I151" s="66">
        <f t="shared" si="18"/>
        <v>56.489361702127653</v>
      </c>
      <c r="J151" s="74">
        <v>1.2553191489361701</v>
      </c>
      <c r="K151" s="61"/>
      <c r="L151" s="62"/>
      <c r="M151" s="55"/>
      <c r="N151" s="55"/>
      <c r="O151" s="55"/>
      <c r="P151" s="55"/>
      <c r="Q151" s="75"/>
      <c r="R151" s="75"/>
      <c r="S151" s="76"/>
    </row>
    <row r="152" spans="1:19" x14ac:dyDescent="0.2">
      <c r="A152" s="70">
        <v>142</v>
      </c>
      <c r="B152" s="61">
        <v>1.4056338028169013</v>
      </c>
      <c r="C152" s="62">
        <v>80</v>
      </c>
      <c r="D152" s="71">
        <f t="shared" si="14"/>
        <v>133.53521126760563</v>
      </c>
      <c r="E152" s="64">
        <f t="shared" si="15"/>
        <v>161.64788732394365</v>
      </c>
      <c r="F152" s="65">
        <f t="shared" si="16"/>
        <v>307.83380281690137</v>
      </c>
      <c r="G152" s="64">
        <f t="shared" si="17"/>
        <v>330.32394366197178</v>
      </c>
      <c r="H152" s="66">
        <f t="shared" si="19"/>
        <v>52.573943661971832</v>
      </c>
      <c r="I152" s="66">
        <f t="shared" si="18"/>
        <v>56.32922535211268</v>
      </c>
      <c r="J152" s="74">
        <v>1.2517605633802817</v>
      </c>
      <c r="K152" s="61"/>
      <c r="L152" s="62"/>
      <c r="M152" s="55"/>
      <c r="N152" s="55"/>
      <c r="O152" s="55"/>
      <c r="P152" s="55"/>
      <c r="Q152" s="75"/>
      <c r="R152" s="75"/>
      <c r="S152" s="76"/>
    </row>
    <row r="153" spans="1:19" x14ac:dyDescent="0.2">
      <c r="A153" s="70">
        <v>143</v>
      </c>
      <c r="B153" s="61">
        <v>1.4013986013986015</v>
      </c>
      <c r="C153" s="62">
        <v>80</v>
      </c>
      <c r="D153" s="71">
        <f t="shared" si="14"/>
        <v>133.13286713286715</v>
      </c>
      <c r="E153" s="64">
        <f t="shared" si="15"/>
        <v>161.16083916083917</v>
      </c>
      <c r="F153" s="65">
        <f t="shared" si="16"/>
        <v>306.90629370629375</v>
      </c>
      <c r="G153" s="64">
        <f t="shared" si="17"/>
        <v>329.32867132867136</v>
      </c>
      <c r="H153" s="66">
        <f t="shared" si="19"/>
        <v>52.42657342657342</v>
      </c>
      <c r="I153" s="66">
        <f t="shared" si="18"/>
        <v>56.171328671328666</v>
      </c>
      <c r="J153" s="74">
        <v>1.2482517482517481</v>
      </c>
      <c r="K153" s="61"/>
      <c r="L153" s="62"/>
      <c r="M153" s="55"/>
      <c r="N153" s="55"/>
      <c r="O153" s="55"/>
      <c r="P153" s="55"/>
      <c r="Q153" s="75"/>
      <c r="R153" s="75"/>
      <c r="S153" s="76"/>
    </row>
    <row r="154" spans="1:19" s="50" customFormat="1" x14ac:dyDescent="0.2">
      <c r="A154" s="70">
        <v>144</v>
      </c>
      <c r="B154" s="61">
        <v>1.3972222222222221</v>
      </c>
      <c r="C154" s="62">
        <v>80</v>
      </c>
      <c r="D154" s="71">
        <f t="shared" si="14"/>
        <v>132.73611111111111</v>
      </c>
      <c r="E154" s="64">
        <f t="shared" si="15"/>
        <v>160.68055555555554</v>
      </c>
      <c r="F154" s="65">
        <f t="shared" si="16"/>
        <v>305.99166666666667</v>
      </c>
      <c r="G154" s="64">
        <f t="shared" si="17"/>
        <v>328.34722222222223</v>
      </c>
      <c r="H154" s="66">
        <f t="shared" si="19"/>
        <v>52.28125</v>
      </c>
      <c r="I154" s="66">
        <f t="shared" si="18"/>
        <v>56.015625</v>
      </c>
      <c r="J154" s="74">
        <v>1.2447916666666667</v>
      </c>
      <c r="K154" s="61"/>
      <c r="L154" s="62"/>
      <c r="M154" s="55"/>
      <c r="N154" s="55"/>
      <c r="O154" s="55"/>
      <c r="P154" s="55"/>
      <c r="Q154" s="75"/>
      <c r="R154" s="75"/>
      <c r="S154" s="76"/>
    </row>
    <row r="155" spans="1:19" x14ac:dyDescent="0.2">
      <c r="A155" s="70">
        <v>145</v>
      </c>
      <c r="B155" s="61">
        <v>1.393103448275862</v>
      </c>
      <c r="C155" s="62">
        <v>80</v>
      </c>
      <c r="D155" s="71">
        <f t="shared" si="14"/>
        <v>132.34482758620689</v>
      </c>
      <c r="E155" s="64">
        <f t="shared" si="15"/>
        <v>160.20689655172413</v>
      </c>
      <c r="F155" s="65">
        <f t="shared" si="16"/>
        <v>305.08965517241376</v>
      </c>
      <c r="G155" s="64">
        <f t="shared" si="17"/>
        <v>327.37931034482756</v>
      </c>
      <c r="H155" s="66">
        <f t="shared" si="19"/>
        <v>52.137931034482762</v>
      </c>
      <c r="I155" s="66">
        <f t="shared" si="18"/>
        <v>55.862068965517246</v>
      </c>
      <c r="J155" s="74">
        <v>1.2413793103448276</v>
      </c>
      <c r="K155" s="61"/>
      <c r="L155" s="62"/>
      <c r="M155" s="55"/>
      <c r="N155" s="55"/>
      <c r="O155" s="55"/>
      <c r="P155" s="55"/>
      <c r="Q155" s="75"/>
      <c r="R155" s="75"/>
      <c r="S155" s="76"/>
    </row>
    <row r="156" spans="1:19" x14ac:dyDescent="0.2">
      <c r="A156" s="70">
        <v>146</v>
      </c>
      <c r="B156" s="61">
        <v>1.3890410958904109</v>
      </c>
      <c r="C156" s="62">
        <v>80</v>
      </c>
      <c r="D156" s="71">
        <f t="shared" si="14"/>
        <v>131.95890410958904</v>
      </c>
      <c r="E156" s="64">
        <f t="shared" si="15"/>
        <v>159.73972602739727</v>
      </c>
      <c r="F156" s="65">
        <f t="shared" si="16"/>
        <v>304.2</v>
      </c>
      <c r="G156" s="64">
        <f t="shared" si="17"/>
        <v>326.42465753424659</v>
      </c>
      <c r="H156" s="66">
        <f t="shared" si="19"/>
        <v>51.996575342465746</v>
      </c>
      <c r="I156" s="66">
        <f t="shared" si="18"/>
        <v>55.710616438356162</v>
      </c>
      <c r="J156" s="74">
        <v>1.2380136986301369</v>
      </c>
      <c r="K156" s="61"/>
      <c r="L156" s="62"/>
      <c r="M156" s="55"/>
      <c r="N156" s="55"/>
      <c r="O156" s="55"/>
      <c r="P156" s="55"/>
      <c r="Q156" s="75"/>
      <c r="R156" s="75"/>
      <c r="S156" s="76"/>
    </row>
    <row r="157" spans="1:19" x14ac:dyDescent="0.2">
      <c r="A157" s="70">
        <v>147</v>
      </c>
      <c r="B157" s="61">
        <v>1.3850340136054422</v>
      </c>
      <c r="C157" s="62">
        <v>80</v>
      </c>
      <c r="D157" s="71">
        <f t="shared" si="14"/>
        <v>131.57823129251702</v>
      </c>
      <c r="E157" s="64">
        <f t="shared" si="15"/>
        <v>159.27891156462584</v>
      </c>
      <c r="F157" s="65">
        <f t="shared" si="16"/>
        <v>303.32244897959185</v>
      </c>
      <c r="G157" s="64">
        <f t="shared" si="17"/>
        <v>325.48299319727892</v>
      </c>
      <c r="H157" s="66">
        <f t="shared" si="19"/>
        <v>51.857142857142854</v>
      </c>
      <c r="I157" s="66">
        <f t="shared" si="18"/>
        <v>55.561224489795919</v>
      </c>
      <c r="J157" s="74">
        <v>1.2346938775510203</v>
      </c>
      <c r="K157" s="61"/>
      <c r="L157" s="62"/>
      <c r="M157" s="55"/>
      <c r="N157" s="55"/>
      <c r="O157" s="55"/>
      <c r="P157" s="55"/>
      <c r="Q157" s="75"/>
      <c r="R157" s="75"/>
      <c r="S157" s="76"/>
    </row>
    <row r="158" spans="1:19" x14ac:dyDescent="0.2">
      <c r="A158" s="70">
        <v>148</v>
      </c>
      <c r="B158" s="61">
        <v>1.381081081081081</v>
      </c>
      <c r="C158" s="62">
        <v>80</v>
      </c>
      <c r="D158" s="71">
        <f t="shared" si="14"/>
        <v>131.20270270270268</v>
      </c>
      <c r="E158" s="64">
        <f t="shared" si="15"/>
        <v>158.82432432432432</v>
      </c>
      <c r="F158" s="65">
        <f t="shared" si="16"/>
        <v>302.4567567567567</v>
      </c>
      <c r="G158" s="64">
        <f t="shared" si="17"/>
        <v>324.55405405405401</v>
      </c>
      <c r="H158" s="66">
        <f t="shared" si="19"/>
        <v>51.719594594594589</v>
      </c>
      <c r="I158" s="66">
        <f t="shared" si="18"/>
        <v>55.413851351351347</v>
      </c>
      <c r="J158" s="74">
        <v>1.2314189189189189</v>
      </c>
      <c r="K158" s="61"/>
      <c r="L158" s="62"/>
      <c r="M158" s="55"/>
      <c r="N158" s="55"/>
      <c r="O158" s="55"/>
      <c r="P158" s="55"/>
      <c r="Q158" s="75"/>
      <c r="R158" s="75"/>
      <c r="S158" s="76"/>
    </row>
    <row r="159" spans="1:19" x14ac:dyDescent="0.2">
      <c r="A159" s="70">
        <v>149</v>
      </c>
      <c r="B159" s="61">
        <v>1.3771812080536912</v>
      </c>
      <c r="C159" s="62">
        <v>80</v>
      </c>
      <c r="D159" s="71">
        <f t="shared" si="14"/>
        <v>130.83221476510067</v>
      </c>
      <c r="E159" s="64">
        <f t="shared" si="15"/>
        <v>158.37583892617448</v>
      </c>
      <c r="F159" s="65">
        <f t="shared" si="16"/>
        <v>301.60268456375837</v>
      </c>
      <c r="G159" s="64">
        <f t="shared" si="17"/>
        <v>323.63758389261744</v>
      </c>
      <c r="H159" s="66">
        <f t="shared" si="19"/>
        <v>51.583892617449663</v>
      </c>
      <c r="I159" s="66">
        <f t="shared" si="18"/>
        <v>55.268456375838923</v>
      </c>
      <c r="J159" s="74">
        <v>1.2281879194630871</v>
      </c>
      <c r="K159" s="61"/>
      <c r="L159" s="62"/>
      <c r="M159" s="55"/>
      <c r="N159" s="55"/>
      <c r="O159" s="55"/>
      <c r="P159" s="55"/>
      <c r="Q159" s="75"/>
      <c r="R159" s="75"/>
      <c r="S159" s="76"/>
    </row>
    <row r="160" spans="1:19" x14ac:dyDescent="0.2">
      <c r="A160" s="70">
        <v>150</v>
      </c>
      <c r="B160" s="61">
        <v>1.3733333333333333</v>
      </c>
      <c r="C160" s="62">
        <v>80</v>
      </c>
      <c r="D160" s="71">
        <f t="shared" si="14"/>
        <v>130.46666666666667</v>
      </c>
      <c r="E160" s="64">
        <f t="shared" si="15"/>
        <v>157.93333333333334</v>
      </c>
      <c r="F160" s="65">
        <f t="shared" si="16"/>
        <v>300.76</v>
      </c>
      <c r="G160" s="64">
        <f t="shared" si="17"/>
        <v>322.73333333333335</v>
      </c>
      <c r="H160" s="66">
        <f t="shared" si="19"/>
        <v>51.45</v>
      </c>
      <c r="I160" s="66">
        <f t="shared" si="18"/>
        <v>55.125000000000007</v>
      </c>
      <c r="J160" s="74">
        <v>1.2250000000000001</v>
      </c>
      <c r="K160" s="61"/>
      <c r="L160" s="62"/>
      <c r="M160" s="55"/>
      <c r="N160" s="55"/>
      <c r="O160" s="55"/>
      <c r="P160" s="55"/>
      <c r="Q160" s="75"/>
      <c r="R160" s="75"/>
      <c r="S160" s="76"/>
    </row>
    <row r="161" spans="1:19" s="77" customFormat="1" x14ac:dyDescent="0.2">
      <c r="A161" s="70">
        <v>151</v>
      </c>
      <c r="B161" s="61">
        <v>1.3695364238410597</v>
      </c>
      <c r="C161" s="62">
        <v>80</v>
      </c>
      <c r="D161" s="71">
        <f t="shared" si="14"/>
        <v>130.10596026490066</v>
      </c>
      <c r="E161" s="64">
        <f t="shared" si="15"/>
        <v>157.49668874172187</v>
      </c>
      <c r="F161" s="65">
        <f t="shared" si="16"/>
        <v>299.92847682119208</v>
      </c>
      <c r="G161" s="64">
        <f t="shared" si="17"/>
        <v>321.84105960264901</v>
      </c>
      <c r="H161" s="66">
        <f t="shared" si="19"/>
        <v>51.317880794701985</v>
      </c>
      <c r="I161" s="66">
        <f t="shared" si="18"/>
        <v>54.983443708609265</v>
      </c>
      <c r="J161" s="74">
        <v>1.2218543046357615</v>
      </c>
      <c r="K161" s="61"/>
      <c r="L161" s="62"/>
      <c r="M161" s="55"/>
      <c r="N161" s="55"/>
      <c r="O161" s="55"/>
      <c r="P161" s="55"/>
      <c r="Q161" s="75"/>
      <c r="R161" s="75"/>
      <c r="S161" s="76"/>
    </row>
    <row r="162" spans="1:19" x14ac:dyDescent="0.2">
      <c r="A162" s="70">
        <v>152</v>
      </c>
      <c r="B162" s="61">
        <v>1.3657894736842104</v>
      </c>
      <c r="C162" s="62">
        <v>80</v>
      </c>
      <c r="D162" s="71">
        <f t="shared" si="14"/>
        <v>129.75</v>
      </c>
      <c r="E162" s="64">
        <f t="shared" si="15"/>
        <v>157.06578947368419</v>
      </c>
      <c r="F162" s="65">
        <f t="shared" si="16"/>
        <v>299.10789473684207</v>
      </c>
      <c r="G162" s="64">
        <f t="shared" si="17"/>
        <v>320.96052631578948</v>
      </c>
      <c r="H162" s="66">
        <f t="shared" si="19"/>
        <v>51.1875</v>
      </c>
      <c r="I162" s="66">
        <f t="shared" si="18"/>
        <v>54.84375</v>
      </c>
      <c r="J162" s="74">
        <v>1.21875</v>
      </c>
      <c r="K162" s="61"/>
      <c r="L162" s="62"/>
      <c r="M162" s="55"/>
      <c r="N162" s="55"/>
      <c r="O162" s="55"/>
      <c r="P162" s="55"/>
      <c r="Q162" s="75"/>
      <c r="R162" s="75"/>
      <c r="S162" s="76"/>
    </row>
    <row r="163" spans="1:19" x14ac:dyDescent="0.2">
      <c r="A163" s="70">
        <v>153</v>
      </c>
      <c r="B163" s="61">
        <v>1.3620915032679737</v>
      </c>
      <c r="C163" s="62">
        <v>80</v>
      </c>
      <c r="D163" s="71">
        <f t="shared" si="14"/>
        <v>129.3986928104575</v>
      </c>
      <c r="E163" s="64">
        <f t="shared" si="15"/>
        <v>156.64052287581697</v>
      </c>
      <c r="F163" s="65">
        <f t="shared" si="16"/>
        <v>298.29803921568623</v>
      </c>
      <c r="G163" s="64">
        <f t="shared" si="17"/>
        <v>320.09150326797379</v>
      </c>
      <c r="H163" s="66">
        <f t="shared" si="19"/>
        <v>51.058823529411761</v>
      </c>
      <c r="I163" s="66">
        <f t="shared" si="18"/>
        <v>54.705882352941174</v>
      </c>
      <c r="J163" s="74">
        <v>1.2156862745098038</v>
      </c>
      <c r="K163" s="61"/>
      <c r="L163" s="62"/>
      <c r="M163" s="55"/>
      <c r="N163" s="55"/>
      <c r="O163" s="55"/>
      <c r="P163" s="55"/>
      <c r="Q163" s="75"/>
      <c r="R163" s="75"/>
      <c r="S163" s="76"/>
    </row>
    <row r="164" spans="1:19" x14ac:dyDescent="0.2">
      <c r="A164" s="70">
        <v>154</v>
      </c>
      <c r="B164" s="61">
        <v>1.3584415584415586</v>
      </c>
      <c r="C164" s="62">
        <v>80</v>
      </c>
      <c r="D164" s="71">
        <f t="shared" si="14"/>
        <v>129.05194805194807</v>
      </c>
      <c r="E164" s="64">
        <f t="shared" si="15"/>
        <v>156.22077922077924</v>
      </c>
      <c r="F164" s="65">
        <f t="shared" si="16"/>
        <v>297.49870129870135</v>
      </c>
      <c r="G164" s="64">
        <f t="shared" si="17"/>
        <v>319.23376623376629</v>
      </c>
      <c r="H164" s="66">
        <f t="shared" si="19"/>
        <v>50.931818181818187</v>
      </c>
      <c r="I164" s="66">
        <f t="shared" si="18"/>
        <v>54.569805194805198</v>
      </c>
      <c r="J164" s="74">
        <v>1.2126623376623378</v>
      </c>
      <c r="K164" s="61"/>
      <c r="L164" s="62"/>
      <c r="M164" s="55"/>
      <c r="N164" s="55"/>
      <c r="O164" s="55"/>
      <c r="P164" s="55"/>
      <c r="Q164" s="75"/>
      <c r="R164" s="75"/>
      <c r="S164" s="76"/>
    </row>
    <row r="165" spans="1:19" x14ac:dyDescent="0.2">
      <c r="A165" s="70">
        <v>155</v>
      </c>
      <c r="B165" s="61">
        <v>1.3548387096774193</v>
      </c>
      <c r="C165" s="62">
        <v>80</v>
      </c>
      <c r="D165" s="71">
        <f t="shared" si="14"/>
        <v>128.70967741935482</v>
      </c>
      <c r="E165" s="64">
        <f t="shared" si="15"/>
        <v>155.8064516129032</v>
      </c>
      <c r="F165" s="65">
        <f t="shared" si="16"/>
        <v>296.70967741935482</v>
      </c>
      <c r="G165" s="64">
        <f t="shared" si="17"/>
        <v>318.38709677419354</v>
      </c>
      <c r="H165" s="66">
        <f t="shared" si="19"/>
        <v>50.806451612903217</v>
      </c>
      <c r="I165" s="66">
        <f t="shared" si="18"/>
        <v>54.435483870967737</v>
      </c>
      <c r="J165" s="74">
        <v>1.2096774193548385</v>
      </c>
      <c r="K165" s="61"/>
      <c r="L165" s="62"/>
      <c r="M165" s="55"/>
      <c r="N165" s="55"/>
      <c r="O165" s="55"/>
      <c r="P165" s="55"/>
      <c r="Q165" s="75"/>
      <c r="R165" s="75"/>
      <c r="S165" s="76"/>
    </row>
    <row r="166" spans="1:19" x14ac:dyDescent="0.2">
      <c r="A166" s="70">
        <v>156</v>
      </c>
      <c r="B166" s="61">
        <v>1.3512820512820511</v>
      </c>
      <c r="C166" s="62">
        <v>80</v>
      </c>
      <c r="D166" s="71">
        <f t="shared" si="14"/>
        <v>128.37179487179486</v>
      </c>
      <c r="E166" s="64">
        <f t="shared" si="15"/>
        <v>155.39743589743588</v>
      </c>
      <c r="F166" s="65">
        <f t="shared" si="16"/>
        <v>295.93076923076922</v>
      </c>
      <c r="G166" s="64">
        <f t="shared" si="17"/>
        <v>317.55128205128204</v>
      </c>
      <c r="H166" s="66">
        <f t="shared" si="19"/>
        <v>50.682692307692307</v>
      </c>
      <c r="I166" s="66">
        <f t="shared" si="18"/>
        <v>54.302884615384613</v>
      </c>
      <c r="J166" s="74">
        <v>1.2067307692307692</v>
      </c>
      <c r="K166" s="61"/>
      <c r="L166" s="62"/>
      <c r="M166" s="55"/>
      <c r="N166" s="55"/>
      <c r="O166" s="55"/>
      <c r="P166" s="55"/>
      <c r="Q166" s="75"/>
      <c r="R166" s="75"/>
      <c r="S166" s="76"/>
    </row>
    <row r="167" spans="1:19" x14ac:dyDescent="0.2">
      <c r="A167" s="70">
        <v>157</v>
      </c>
      <c r="B167" s="61">
        <v>1.3477707006369426</v>
      </c>
      <c r="C167" s="62">
        <v>80</v>
      </c>
      <c r="D167" s="71">
        <f t="shared" si="14"/>
        <v>128.03821656050954</v>
      </c>
      <c r="E167" s="64">
        <f t="shared" si="15"/>
        <v>154.9936305732484</v>
      </c>
      <c r="F167" s="65">
        <f t="shared" si="16"/>
        <v>295.16178343949042</v>
      </c>
      <c r="G167" s="64">
        <f t="shared" si="17"/>
        <v>316.72611464968151</v>
      </c>
      <c r="H167" s="66">
        <f t="shared" si="19"/>
        <v>50.560509554140125</v>
      </c>
      <c r="I167" s="66">
        <f t="shared" si="18"/>
        <v>54.171974522292992</v>
      </c>
      <c r="J167" s="74">
        <v>1.2038216560509554</v>
      </c>
      <c r="K167" s="61"/>
      <c r="L167" s="62"/>
      <c r="M167" s="55"/>
      <c r="N167" s="55"/>
      <c r="O167" s="55"/>
      <c r="P167" s="55"/>
      <c r="Q167" s="75"/>
      <c r="R167" s="75"/>
      <c r="S167" s="76"/>
    </row>
    <row r="168" spans="1:19" x14ac:dyDescent="0.2">
      <c r="A168" s="70">
        <v>158</v>
      </c>
      <c r="B168" s="61">
        <v>1.3443037974683545</v>
      </c>
      <c r="C168" s="62">
        <v>80</v>
      </c>
      <c r="D168" s="71">
        <f t="shared" si="14"/>
        <v>127.70886075949367</v>
      </c>
      <c r="E168" s="64">
        <f t="shared" si="15"/>
        <v>154.59493670886076</v>
      </c>
      <c r="F168" s="65">
        <f t="shared" si="16"/>
        <v>294.40253164556964</v>
      </c>
      <c r="G168" s="64">
        <f t="shared" si="17"/>
        <v>315.91139240506328</v>
      </c>
      <c r="H168" s="66">
        <f t="shared" si="19"/>
        <v>50.439873417721515</v>
      </c>
      <c r="I168" s="66">
        <f t="shared" si="18"/>
        <v>54.042721518987342</v>
      </c>
      <c r="J168" s="74">
        <v>1.2009493670886076</v>
      </c>
      <c r="K168" s="61"/>
      <c r="L168" s="62"/>
      <c r="M168" s="55"/>
      <c r="N168" s="55"/>
      <c r="O168" s="55"/>
      <c r="P168" s="55"/>
      <c r="Q168" s="75"/>
      <c r="R168" s="75"/>
      <c r="S168" s="76"/>
    </row>
    <row r="169" spans="1:19" x14ac:dyDescent="0.2">
      <c r="A169" s="70">
        <v>159</v>
      </c>
      <c r="B169" s="61">
        <v>1.3408805031446542</v>
      </c>
      <c r="C169" s="62">
        <v>80</v>
      </c>
      <c r="D169" s="71">
        <f t="shared" si="14"/>
        <v>127.38364779874215</v>
      </c>
      <c r="E169" s="64">
        <f t="shared" si="15"/>
        <v>154.20125786163524</v>
      </c>
      <c r="F169" s="65">
        <f t="shared" si="16"/>
        <v>293.65283018867927</v>
      </c>
      <c r="G169" s="64">
        <f t="shared" si="17"/>
        <v>315.10691823899373</v>
      </c>
      <c r="H169" s="66">
        <f t="shared" si="19"/>
        <v>50.320754716981128</v>
      </c>
      <c r="I169" s="66">
        <f t="shared" si="18"/>
        <v>53.915094339622634</v>
      </c>
      <c r="J169" s="74">
        <v>1.1981132075471697</v>
      </c>
      <c r="K169" s="61"/>
      <c r="L169" s="62"/>
      <c r="M169" s="55"/>
      <c r="N169" s="55"/>
      <c r="O169" s="55"/>
      <c r="P169" s="55"/>
      <c r="Q169" s="75"/>
      <c r="R169" s="75"/>
      <c r="S169" s="76"/>
    </row>
    <row r="170" spans="1:19" x14ac:dyDescent="0.2">
      <c r="A170" s="70">
        <v>160</v>
      </c>
      <c r="B170" s="61">
        <v>1.3374999999999999</v>
      </c>
      <c r="C170" s="62">
        <v>80</v>
      </c>
      <c r="D170" s="71">
        <f t="shared" si="14"/>
        <v>127.06249999999999</v>
      </c>
      <c r="E170" s="64">
        <f t="shared" si="15"/>
        <v>153.8125</v>
      </c>
      <c r="F170" s="65">
        <f t="shared" si="16"/>
        <v>292.91249999999997</v>
      </c>
      <c r="G170" s="64">
        <f t="shared" si="17"/>
        <v>314.3125</v>
      </c>
      <c r="H170" s="66">
        <f t="shared" si="19"/>
        <v>50.203125</v>
      </c>
      <c r="I170" s="66">
        <f t="shared" si="18"/>
        <v>53.7890625</v>
      </c>
      <c r="J170" s="74">
        <v>1.1953125</v>
      </c>
      <c r="K170" s="61"/>
      <c r="L170" s="62"/>
      <c r="M170" s="55"/>
      <c r="N170" s="55"/>
      <c r="O170" s="55"/>
      <c r="P170" s="55"/>
      <c r="Q170" s="75"/>
      <c r="R170" s="75"/>
      <c r="S170" s="76"/>
    </row>
    <row r="171" spans="1:19" x14ac:dyDescent="0.2">
      <c r="A171" s="70">
        <v>161</v>
      </c>
      <c r="B171" s="61">
        <v>1.3341614906832298</v>
      </c>
      <c r="C171" s="62">
        <v>80</v>
      </c>
      <c r="D171" s="71">
        <f t="shared" si="14"/>
        <v>126.74534161490682</v>
      </c>
      <c r="E171" s="64">
        <f t="shared" si="15"/>
        <v>153.42857142857142</v>
      </c>
      <c r="F171" s="65">
        <f t="shared" si="16"/>
        <v>292.18136645962733</v>
      </c>
      <c r="G171" s="64">
        <f t="shared" si="17"/>
        <v>313.52795031055899</v>
      </c>
      <c r="H171" s="66">
        <f t="shared" si="19"/>
        <v>50.086956521739125</v>
      </c>
      <c r="I171" s="66">
        <f t="shared" si="18"/>
        <v>53.66459627329192</v>
      </c>
      <c r="J171" s="74">
        <v>1.1925465838509315</v>
      </c>
      <c r="K171" s="61"/>
      <c r="L171" s="62"/>
      <c r="M171" s="55"/>
      <c r="N171" s="55"/>
      <c r="O171" s="55"/>
      <c r="P171" s="55"/>
      <c r="Q171" s="75"/>
      <c r="R171" s="75"/>
      <c r="S171" s="76"/>
    </row>
    <row r="172" spans="1:19" x14ac:dyDescent="0.2">
      <c r="A172" s="70">
        <v>162</v>
      </c>
      <c r="B172" s="61">
        <v>1.3308641975308642</v>
      </c>
      <c r="C172" s="62">
        <v>80</v>
      </c>
      <c r="D172" s="71">
        <f t="shared" si="14"/>
        <v>126.4320987654321</v>
      </c>
      <c r="E172" s="64">
        <f t="shared" si="15"/>
        <v>153.04938271604937</v>
      </c>
      <c r="F172" s="65">
        <f t="shared" si="16"/>
        <v>291.45925925925923</v>
      </c>
      <c r="G172" s="64">
        <f t="shared" si="17"/>
        <v>312.75308641975306</v>
      </c>
      <c r="H172" s="66">
        <f t="shared" si="19"/>
        <v>49.972222222222214</v>
      </c>
      <c r="I172" s="66">
        <f t="shared" si="18"/>
        <v>53.541666666666657</v>
      </c>
      <c r="J172" s="74">
        <v>1.1898148148148147</v>
      </c>
      <c r="K172" s="61"/>
      <c r="L172" s="62"/>
      <c r="M172" s="55"/>
      <c r="N172" s="55"/>
      <c r="O172" s="55"/>
      <c r="P172" s="55"/>
      <c r="Q172" s="75"/>
      <c r="R172" s="75"/>
      <c r="S172" s="76"/>
    </row>
    <row r="173" spans="1:19" x14ac:dyDescent="0.2">
      <c r="A173" s="70">
        <v>163</v>
      </c>
      <c r="B173" s="61">
        <v>1.3276073619631901</v>
      </c>
      <c r="C173" s="62">
        <v>80</v>
      </c>
      <c r="D173" s="71">
        <f t="shared" si="14"/>
        <v>126.12269938650306</v>
      </c>
      <c r="E173" s="64">
        <f t="shared" si="15"/>
        <v>152.67484662576686</v>
      </c>
      <c r="F173" s="65">
        <f t="shared" si="16"/>
        <v>290.7460122699386</v>
      </c>
      <c r="G173" s="64">
        <f t="shared" si="17"/>
        <v>311.98773006134968</v>
      </c>
      <c r="H173" s="66">
        <f t="shared" si="19"/>
        <v>49.858895705521476</v>
      </c>
      <c r="I173" s="66">
        <f t="shared" si="18"/>
        <v>53.420245398773005</v>
      </c>
      <c r="J173" s="74">
        <v>1.1871165644171779</v>
      </c>
      <c r="K173" s="61"/>
      <c r="L173" s="62"/>
      <c r="M173" s="55"/>
      <c r="N173" s="55"/>
      <c r="O173" s="55"/>
      <c r="P173" s="55"/>
      <c r="Q173" s="75"/>
      <c r="R173" s="75"/>
      <c r="S173" s="76"/>
    </row>
    <row r="174" spans="1:19" x14ac:dyDescent="0.2">
      <c r="A174" s="70">
        <v>164</v>
      </c>
      <c r="B174" s="61">
        <v>1.3243902439024391</v>
      </c>
      <c r="C174" s="62">
        <v>80</v>
      </c>
      <c r="D174" s="71">
        <f t="shared" si="14"/>
        <v>125.81707317073172</v>
      </c>
      <c r="E174" s="64">
        <f t="shared" si="15"/>
        <v>152.30487804878049</v>
      </c>
      <c r="F174" s="65">
        <f t="shared" si="16"/>
        <v>290.04146341463417</v>
      </c>
      <c r="G174" s="64">
        <f t="shared" si="17"/>
        <v>311.23170731707319</v>
      </c>
      <c r="H174" s="66">
        <f t="shared" si="19"/>
        <v>49.746951219512198</v>
      </c>
      <c r="I174" s="66">
        <f t="shared" si="18"/>
        <v>53.300304878048784</v>
      </c>
      <c r="J174" s="74">
        <v>1.1844512195121952</v>
      </c>
      <c r="K174" s="61"/>
      <c r="L174" s="62"/>
      <c r="M174" s="55"/>
      <c r="N174" s="55"/>
      <c r="O174" s="55"/>
      <c r="P174" s="55"/>
      <c r="Q174" s="75"/>
      <c r="R174" s="75"/>
      <c r="S174" s="76"/>
    </row>
    <row r="175" spans="1:19" s="50" customFormat="1" x14ac:dyDescent="0.2">
      <c r="A175" s="70">
        <v>165</v>
      </c>
      <c r="B175" s="61">
        <v>1.3212121212121213</v>
      </c>
      <c r="C175" s="62">
        <v>80</v>
      </c>
      <c r="D175" s="71">
        <f t="shared" si="14"/>
        <v>125.51515151515152</v>
      </c>
      <c r="E175" s="64">
        <f t="shared" si="15"/>
        <v>151.93939393939394</v>
      </c>
      <c r="F175" s="65">
        <f t="shared" si="16"/>
        <v>289.34545454545457</v>
      </c>
      <c r="G175" s="64">
        <f t="shared" si="17"/>
        <v>310.4848484848485</v>
      </c>
      <c r="H175" s="66">
        <f t="shared" si="19"/>
        <v>49.63636363636364</v>
      </c>
      <c r="I175" s="66">
        <f t="shared" si="18"/>
        <v>53.181818181818187</v>
      </c>
      <c r="J175" s="74">
        <v>1.1818181818181819</v>
      </c>
      <c r="K175" s="61"/>
      <c r="L175" s="62"/>
      <c r="M175" s="55"/>
      <c r="N175" s="55"/>
      <c r="O175" s="55"/>
      <c r="P175" s="55"/>
      <c r="Q175" s="75"/>
      <c r="R175" s="75"/>
      <c r="S175" s="76"/>
    </row>
    <row r="176" spans="1:19" x14ac:dyDescent="0.2">
      <c r="A176" s="70">
        <v>166</v>
      </c>
      <c r="B176" s="61">
        <v>1.3180722891566266</v>
      </c>
      <c r="C176" s="62">
        <v>80</v>
      </c>
      <c r="D176" s="71">
        <f t="shared" si="14"/>
        <v>125.21686746987952</v>
      </c>
      <c r="E176" s="64">
        <f t="shared" si="15"/>
        <v>151.57831325301206</v>
      </c>
      <c r="F176" s="65">
        <f t="shared" si="16"/>
        <v>288.65783132530123</v>
      </c>
      <c r="G176" s="64">
        <f t="shared" si="17"/>
        <v>309.74698795180723</v>
      </c>
      <c r="H176" s="66">
        <f t="shared" si="19"/>
        <v>49.514457831325295</v>
      </c>
      <c r="I176" s="66">
        <f t="shared" si="18"/>
        <v>53.051204819277103</v>
      </c>
      <c r="J176" s="74">
        <v>1.1789156626506023</v>
      </c>
      <c r="K176" s="61"/>
      <c r="L176" s="62"/>
      <c r="M176" s="55"/>
      <c r="N176" s="55"/>
      <c r="O176" s="55"/>
      <c r="P176" s="55"/>
      <c r="Q176" s="75"/>
      <c r="R176" s="75"/>
      <c r="S176" s="76"/>
    </row>
    <row r="177" spans="1:19" x14ac:dyDescent="0.2">
      <c r="A177" s="70">
        <v>167</v>
      </c>
      <c r="B177" s="61">
        <v>1.3149700598802394</v>
      </c>
      <c r="C177" s="62">
        <v>80</v>
      </c>
      <c r="D177" s="71">
        <f t="shared" si="14"/>
        <v>124.92215568862274</v>
      </c>
      <c r="E177" s="64">
        <f t="shared" si="15"/>
        <v>151.22155688622752</v>
      </c>
      <c r="F177" s="65">
        <f t="shared" si="16"/>
        <v>287.97844311377241</v>
      </c>
      <c r="G177" s="64">
        <f t="shared" si="17"/>
        <v>309.01796407185628</v>
      </c>
      <c r="H177" s="66">
        <f t="shared" si="19"/>
        <v>49.394011976047906</v>
      </c>
      <c r="I177" s="66">
        <f t="shared" si="18"/>
        <v>52.922155688622752</v>
      </c>
      <c r="J177" s="74">
        <v>1.1760479041916168</v>
      </c>
      <c r="K177" s="61"/>
      <c r="L177" s="62"/>
      <c r="M177" s="55"/>
      <c r="N177" s="55"/>
      <c r="O177" s="55"/>
      <c r="P177" s="55"/>
      <c r="Q177" s="75"/>
      <c r="R177" s="75"/>
      <c r="S177" s="76"/>
    </row>
    <row r="178" spans="1:19" x14ac:dyDescent="0.2">
      <c r="A178" s="70">
        <v>168</v>
      </c>
      <c r="B178" s="61">
        <v>1.3119047619047619</v>
      </c>
      <c r="C178" s="62">
        <v>80</v>
      </c>
      <c r="D178" s="71">
        <f t="shared" si="14"/>
        <v>124.63095238095238</v>
      </c>
      <c r="E178" s="64">
        <f t="shared" si="15"/>
        <v>150.86904761904762</v>
      </c>
      <c r="F178" s="65">
        <f t="shared" si="16"/>
        <v>287.30714285714288</v>
      </c>
      <c r="G178" s="64">
        <f t="shared" si="17"/>
        <v>308.29761904761904</v>
      </c>
      <c r="H178" s="66">
        <f t="shared" si="19"/>
        <v>49.274999999999991</v>
      </c>
      <c r="I178" s="66">
        <f t="shared" si="18"/>
        <v>52.794642857142847</v>
      </c>
      <c r="J178" s="74">
        <v>1.1732142857142855</v>
      </c>
      <c r="K178" s="61"/>
      <c r="L178" s="62"/>
      <c r="M178" s="55"/>
      <c r="N178" s="55"/>
      <c r="O178" s="55"/>
      <c r="P178" s="55"/>
      <c r="Q178" s="75"/>
      <c r="R178" s="75"/>
      <c r="S178" s="76"/>
    </row>
    <row r="179" spans="1:19" x14ac:dyDescent="0.2">
      <c r="A179" s="70">
        <v>169</v>
      </c>
      <c r="B179" s="61">
        <v>1.3088757396449704</v>
      </c>
      <c r="C179" s="62">
        <v>80</v>
      </c>
      <c r="D179" s="71">
        <f t="shared" si="14"/>
        <v>124.34319526627219</v>
      </c>
      <c r="E179" s="64">
        <f t="shared" si="15"/>
        <v>150.52071005917159</v>
      </c>
      <c r="F179" s="65">
        <f t="shared" si="16"/>
        <v>286.64378698224851</v>
      </c>
      <c r="G179" s="64">
        <f t="shared" si="17"/>
        <v>307.58579881656806</v>
      </c>
      <c r="H179" s="66">
        <f t="shared" si="19"/>
        <v>49.157396449704144</v>
      </c>
      <c r="I179" s="66">
        <f t="shared" si="18"/>
        <v>52.668639053254438</v>
      </c>
      <c r="J179" s="74">
        <v>1.170414201183432</v>
      </c>
      <c r="K179" s="61"/>
      <c r="L179" s="62"/>
      <c r="M179" s="55"/>
      <c r="N179" s="55"/>
      <c r="O179" s="55"/>
      <c r="P179" s="55"/>
      <c r="Q179" s="75"/>
      <c r="R179" s="75"/>
      <c r="S179" s="76"/>
    </row>
    <row r="180" spans="1:19" x14ac:dyDescent="0.2">
      <c r="A180" s="70">
        <v>170</v>
      </c>
      <c r="B180" s="61">
        <v>1.3058823529411765</v>
      </c>
      <c r="C180" s="62">
        <v>80</v>
      </c>
      <c r="D180" s="71">
        <f t="shared" si="14"/>
        <v>124.05882352941177</v>
      </c>
      <c r="E180" s="64">
        <f t="shared" si="15"/>
        <v>150.1764705882353</v>
      </c>
      <c r="F180" s="65">
        <f t="shared" si="16"/>
        <v>285.98823529411766</v>
      </c>
      <c r="G180" s="64">
        <f t="shared" si="17"/>
        <v>306.88235294117646</v>
      </c>
      <c r="H180" s="66">
        <f t="shared" si="19"/>
        <v>49.04117647058824</v>
      </c>
      <c r="I180" s="66">
        <f t="shared" si="18"/>
        <v>52.544117647058826</v>
      </c>
      <c r="J180" s="74">
        <v>1.1676470588235295</v>
      </c>
      <c r="K180" s="61"/>
      <c r="L180" s="62"/>
      <c r="M180" s="55"/>
      <c r="N180" s="55"/>
      <c r="O180" s="55"/>
      <c r="P180" s="55"/>
      <c r="Q180" s="75"/>
      <c r="R180" s="75"/>
      <c r="S180" s="76"/>
    </row>
    <row r="181" spans="1:19" x14ac:dyDescent="0.2">
      <c r="A181" s="70">
        <v>171</v>
      </c>
      <c r="B181" s="61">
        <v>1.3029239766081873</v>
      </c>
      <c r="C181" s="62">
        <v>80</v>
      </c>
      <c r="D181" s="71">
        <f t="shared" si="14"/>
        <v>123.77777777777779</v>
      </c>
      <c r="E181" s="64">
        <f t="shared" si="15"/>
        <v>149.83625730994154</v>
      </c>
      <c r="F181" s="65">
        <f t="shared" si="16"/>
        <v>285.34035087719303</v>
      </c>
      <c r="G181" s="64">
        <f t="shared" si="17"/>
        <v>306.18713450292398</v>
      </c>
      <c r="H181" s="66">
        <f t="shared" si="19"/>
        <v>48.926315789473676</v>
      </c>
      <c r="I181" s="66">
        <f t="shared" si="18"/>
        <v>52.421052631578938</v>
      </c>
      <c r="J181" s="74">
        <v>1.1649122807017542</v>
      </c>
      <c r="K181" s="61"/>
      <c r="L181" s="62"/>
      <c r="M181" s="55"/>
      <c r="N181" s="55"/>
      <c r="O181" s="55"/>
      <c r="P181" s="55"/>
      <c r="Q181" s="75"/>
      <c r="R181" s="75"/>
      <c r="S181" s="76"/>
    </row>
    <row r="182" spans="1:19" x14ac:dyDescent="0.2">
      <c r="A182" s="70">
        <v>172</v>
      </c>
      <c r="B182" s="61">
        <v>1.3</v>
      </c>
      <c r="C182" s="62">
        <v>80</v>
      </c>
      <c r="D182" s="71">
        <f t="shared" si="14"/>
        <v>123.5</v>
      </c>
      <c r="E182" s="64">
        <f t="shared" si="15"/>
        <v>149.5</v>
      </c>
      <c r="F182" s="65">
        <f t="shared" si="16"/>
        <v>284.7</v>
      </c>
      <c r="G182" s="64">
        <f t="shared" si="17"/>
        <v>305.5</v>
      </c>
      <c r="H182" s="66">
        <f t="shared" si="19"/>
        <v>48.812790697674423</v>
      </c>
      <c r="I182" s="66">
        <f t="shared" si="18"/>
        <v>52.299418604651166</v>
      </c>
      <c r="J182" s="74">
        <v>1.1622093023255815</v>
      </c>
      <c r="K182" s="61"/>
      <c r="L182" s="62"/>
      <c r="M182" s="55"/>
      <c r="N182" s="55"/>
      <c r="O182" s="55"/>
      <c r="P182" s="55"/>
      <c r="Q182" s="75"/>
      <c r="R182" s="75"/>
      <c r="S182" s="76"/>
    </row>
    <row r="183" spans="1:19" x14ac:dyDescent="0.2">
      <c r="A183" s="70">
        <v>173</v>
      </c>
      <c r="B183" s="61">
        <v>1.2971098265895955</v>
      </c>
      <c r="C183" s="62">
        <v>80</v>
      </c>
      <c r="D183" s="71">
        <f t="shared" si="14"/>
        <v>123.22543352601157</v>
      </c>
      <c r="E183" s="64">
        <f t="shared" si="15"/>
        <v>149.16763005780348</v>
      </c>
      <c r="F183" s="65">
        <f t="shared" si="16"/>
        <v>284.06705202312139</v>
      </c>
      <c r="G183" s="64">
        <f t="shared" si="17"/>
        <v>304.82080924855495</v>
      </c>
      <c r="H183" s="66">
        <f t="shared" si="19"/>
        <v>48.700578034682081</v>
      </c>
      <c r="I183" s="66">
        <f t="shared" si="18"/>
        <v>52.179190751445091</v>
      </c>
      <c r="J183" s="74">
        <v>1.1595375722543353</v>
      </c>
      <c r="K183" s="61"/>
      <c r="L183" s="62"/>
      <c r="M183" s="55"/>
      <c r="N183" s="55"/>
      <c r="O183" s="55"/>
      <c r="P183" s="55"/>
      <c r="Q183" s="75"/>
      <c r="R183" s="75"/>
      <c r="S183" s="76"/>
    </row>
    <row r="184" spans="1:19" x14ac:dyDescent="0.2">
      <c r="A184" s="70">
        <v>174</v>
      </c>
      <c r="B184" s="61">
        <v>1.2942528735632186</v>
      </c>
      <c r="C184" s="62">
        <v>80</v>
      </c>
      <c r="D184" s="71">
        <f t="shared" si="14"/>
        <v>122.95402298850577</v>
      </c>
      <c r="E184" s="64">
        <f t="shared" si="15"/>
        <v>148.83908045977014</v>
      </c>
      <c r="F184" s="65">
        <f t="shared" si="16"/>
        <v>283.44137931034487</v>
      </c>
      <c r="G184" s="64">
        <f t="shared" si="17"/>
        <v>304.14942528735639</v>
      </c>
      <c r="H184" s="66">
        <f t="shared" si="19"/>
        <v>48.589655172413799</v>
      </c>
      <c r="I184" s="66">
        <f t="shared" si="18"/>
        <v>52.060344827586214</v>
      </c>
      <c r="J184" s="74">
        <v>1.1568965517241381</v>
      </c>
      <c r="K184" s="61"/>
      <c r="L184" s="62"/>
      <c r="M184" s="55"/>
      <c r="N184" s="55"/>
      <c r="O184" s="55"/>
      <c r="P184" s="55"/>
      <c r="Q184" s="75"/>
      <c r="R184" s="75"/>
      <c r="S184" s="76"/>
    </row>
    <row r="185" spans="1:19" x14ac:dyDescent="0.2">
      <c r="A185" s="70">
        <v>175</v>
      </c>
      <c r="B185" s="61">
        <v>1.2914285714285714</v>
      </c>
      <c r="C185" s="62">
        <v>80</v>
      </c>
      <c r="D185" s="71">
        <f t="shared" si="14"/>
        <v>122.68571428571428</v>
      </c>
      <c r="E185" s="64">
        <f t="shared" si="15"/>
        <v>148.51428571428571</v>
      </c>
      <c r="F185" s="65">
        <f t="shared" si="16"/>
        <v>282.82285714285712</v>
      </c>
      <c r="G185" s="64">
        <f t="shared" si="17"/>
        <v>303.48571428571427</v>
      </c>
      <c r="H185" s="66">
        <f t="shared" si="19"/>
        <v>48.480000000000004</v>
      </c>
      <c r="I185" s="66">
        <f t="shared" si="18"/>
        <v>51.942857142857143</v>
      </c>
      <c r="J185" s="74">
        <v>1.1542857142857144</v>
      </c>
      <c r="K185" s="61"/>
      <c r="L185" s="62"/>
      <c r="M185" s="55"/>
      <c r="N185" s="55"/>
      <c r="O185" s="55"/>
      <c r="P185" s="55"/>
      <c r="Q185" s="75"/>
      <c r="R185" s="75"/>
      <c r="S185" s="76"/>
    </row>
    <row r="186" spans="1:19" x14ac:dyDescent="0.2">
      <c r="A186" s="70">
        <v>176</v>
      </c>
      <c r="B186" s="61">
        <v>1.2886363636363638</v>
      </c>
      <c r="C186" s="62">
        <v>80</v>
      </c>
      <c r="D186" s="71">
        <f t="shared" si="14"/>
        <v>122.42045454545456</v>
      </c>
      <c r="E186" s="64">
        <f t="shared" si="15"/>
        <v>148.19318181818184</v>
      </c>
      <c r="F186" s="65">
        <f t="shared" si="16"/>
        <v>282.21136363636367</v>
      </c>
      <c r="G186" s="64">
        <f t="shared" si="17"/>
        <v>302.8295454545455</v>
      </c>
      <c r="H186" s="66">
        <f t="shared" si="19"/>
        <v>48.371590909090898</v>
      </c>
      <c r="I186" s="66">
        <f t="shared" si="18"/>
        <v>51.826704545454533</v>
      </c>
      <c r="J186" s="74">
        <v>1.1517045454545451</v>
      </c>
      <c r="K186" s="61"/>
      <c r="L186" s="62"/>
      <c r="M186" s="55"/>
      <c r="N186" s="55"/>
      <c r="O186" s="55"/>
      <c r="P186" s="55"/>
      <c r="Q186" s="75"/>
      <c r="R186" s="75"/>
      <c r="S186" s="76"/>
    </row>
    <row r="187" spans="1:19" x14ac:dyDescent="0.2">
      <c r="A187" s="70">
        <v>177</v>
      </c>
      <c r="B187" s="61">
        <v>1.2858757062146893</v>
      </c>
      <c r="C187" s="62">
        <v>80</v>
      </c>
      <c r="D187" s="71">
        <f t="shared" si="14"/>
        <v>122.15819209039549</v>
      </c>
      <c r="E187" s="64">
        <f t="shared" si="15"/>
        <v>147.87570621468927</v>
      </c>
      <c r="F187" s="65">
        <f t="shared" si="16"/>
        <v>281.60677966101696</v>
      </c>
      <c r="G187" s="64">
        <f t="shared" si="17"/>
        <v>302.18079096045199</v>
      </c>
      <c r="H187" s="66">
        <f t="shared" si="19"/>
        <v>48.264406779661023</v>
      </c>
      <c r="I187" s="66">
        <f t="shared" si="18"/>
        <v>51.711864406779668</v>
      </c>
      <c r="J187" s="74">
        <v>1.1491525423728814</v>
      </c>
      <c r="K187" s="61"/>
      <c r="L187" s="62"/>
      <c r="M187" s="55"/>
      <c r="N187" s="55"/>
      <c r="O187" s="55"/>
      <c r="P187" s="55"/>
      <c r="Q187" s="75"/>
      <c r="R187" s="75"/>
      <c r="S187" s="76"/>
    </row>
    <row r="188" spans="1:19" x14ac:dyDescent="0.2">
      <c r="A188" s="70">
        <v>178</v>
      </c>
      <c r="B188" s="61">
        <v>1.2831460674157305</v>
      </c>
      <c r="C188" s="62">
        <v>80</v>
      </c>
      <c r="D188" s="71">
        <f t="shared" si="14"/>
        <v>121.89887640449439</v>
      </c>
      <c r="E188" s="64">
        <f t="shared" si="15"/>
        <v>147.56179775280901</v>
      </c>
      <c r="F188" s="65">
        <f t="shared" si="16"/>
        <v>281.00898876404494</v>
      </c>
      <c r="G188" s="64">
        <f t="shared" si="17"/>
        <v>301.53932584269666</v>
      </c>
      <c r="H188" s="66">
        <f t="shared" si="19"/>
        <v>48.158426966292133</v>
      </c>
      <c r="I188" s="66">
        <f t="shared" si="18"/>
        <v>51.598314606741567</v>
      </c>
      <c r="J188" s="74">
        <v>1.1466292134831459</v>
      </c>
      <c r="K188" s="61"/>
      <c r="L188" s="62"/>
      <c r="M188" s="55"/>
      <c r="N188" s="55"/>
      <c r="O188" s="55"/>
      <c r="P188" s="55"/>
      <c r="Q188" s="75"/>
      <c r="R188" s="75"/>
      <c r="S188" s="76"/>
    </row>
    <row r="189" spans="1:19" x14ac:dyDescent="0.2">
      <c r="A189" s="70">
        <v>179</v>
      </c>
      <c r="B189" s="61">
        <v>1.2804469273743015</v>
      </c>
      <c r="C189" s="62">
        <v>80</v>
      </c>
      <c r="D189" s="71">
        <f t="shared" si="14"/>
        <v>121.64245810055864</v>
      </c>
      <c r="E189" s="64">
        <f t="shared" si="15"/>
        <v>147.25139664804468</v>
      </c>
      <c r="F189" s="65">
        <f t="shared" si="16"/>
        <v>280.41787709497203</v>
      </c>
      <c r="G189" s="64">
        <f t="shared" si="17"/>
        <v>300.90502793296088</v>
      </c>
      <c r="H189" s="66">
        <f t="shared" si="19"/>
        <v>48.0536312849162</v>
      </c>
      <c r="I189" s="66">
        <f t="shared" si="18"/>
        <v>51.486033519553068</v>
      </c>
      <c r="J189" s="74">
        <v>1.1441340782122904</v>
      </c>
      <c r="K189" s="61"/>
      <c r="L189" s="62"/>
      <c r="M189" s="55"/>
      <c r="N189" s="55"/>
      <c r="O189" s="55"/>
      <c r="P189" s="55"/>
      <c r="Q189" s="75"/>
      <c r="R189" s="75"/>
      <c r="S189" s="76"/>
    </row>
    <row r="190" spans="1:19" x14ac:dyDescent="0.2">
      <c r="A190" s="70">
        <v>180</v>
      </c>
      <c r="B190" s="61">
        <v>1.2777777777777779</v>
      </c>
      <c r="C190" s="62">
        <v>80</v>
      </c>
      <c r="D190" s="71">
        <f t="shared" si="14"/>
        <v>121.3888888888889</v>
      </c>
      <c r="E190" s="64">
        <f t="shared" si="15"/>
        <v>146.94444444444446</v>
      </c>
      <c r="F190" s="65">
        <f t="shared" si="16"/>
        <v>279.83333333333337</v>
      </c>
      <c r="G190" s="64">
        <f t="shared" si="17"/>
        <v>300.27777777777783</v>
      </c>
      <c r="H190" s="66">
        <f t="shared" si="19"/>
        <v>47.949999999999996</v>
      </c>
      <c r="I190" s="66">
        <f t="shared" si="18"/>
        <v>51.375</v>
      </c>
      <c r="J190" s="74">
        <v>1.1416666666666666</v>
      </c>
      <c r="K190" s="61"/>
      <c r="L190" s="62"/>
      <c r="M190" s="55"/>
      <c r="N190" s="55"/>
      <c r="O190" s="55"/>
      <c r="P190" s="55"/>
      <c r="Q190" s="75"/>
      <c r="R190" s="75"/>
      <c r="S190" s="76"/>
    </row>
    <row r="191" spans="1:19" x14ac:dyDescent="0.2">
      <c r="A191" s="70">
        <v>181</v>
      </c>
      <c r="B191" s="61">
        <v>1.2748618784530386</v>
      </c>
      <c r="C191" s="62">
        <v>75</v>
      </c>
      <c r="D191" s="71">
        <f t="shared" si="14"/>
        <v>121.11187845303866</v>
      </c>
      <c r="E191" s="64">
        <f t="shared" si="15"/>
        <v>146.60911602209944</v>
      </c>
      <c r="F191" s="65">
        <f t="shared" si="16"/>
        <v>279.19475138121544</v>
      </c>
      <c r="G191" s="64">
        <f t="shared" si="17"/>
        <v>299.59254143646405</v>
      </c>
      <c r="H191" s="66">
        <f t="shared" si="19"/>
        <v>47.847513812154702</v>
      </c>
      <c r="I191" s="66">
        <f t="shared" si="18"/>
        <v>51.265193370165754</v>
      </c>
      <c r="J191" s="74">
        <v>1.1392265193370168</v>
      </c>
      <c r="K191" s="61"/>
      <c r="L191" s="62"/>
      <c r="M191" s="55"/>
      <c r="N191" s="55"/>
      <c r="O191" s="55"/>
      <c r="P191" s="55"/>
      <c r="Q191" s="75"/>
      <c r="R191" s="75"/>
      <c r="S191" s="76"/>
    </row>
    <row r="192" spans="1:19" x14ac:dyDescent="0.2">
      <c r="A192" s="70">
        <v>182</v>
      </c>
      <c r="B192" s="61">
        <v>1.2719780219780221</v>
      </c>
      <c r="C192" s="62">
        <v>75</v>
      </c>
      <c r="D192" s="71">
        <f t="shared" si="14"/>
        <v>120.8379120879121</v>
      </c>
      <c r="E192" s="64">
        <f t="shared" si="15"/>
        <v>146.27747252747255</v>
      </c>
      <c r="F192" s="65">
        <f t="shared" si="16"/>
        <v>278.56318681318686</v>
      </c>
      <c r="G192" s="64">
        <f t="shared" si="17"/>
        <v>298.91483516483521</v>
      </c>
      <c r="H192" s="66">
        <f t="shared" si="19"/>
        <v>47.746153846153845</v>
      </c>
      <c r="I192" s="66">
        <f t="shared" si="18"/>
        <v>51.156593406593402</v>
      </c>
      <c r="J192" s="74">
        <v>1.1368131868131868</v>
      </c>
      <c r="K192" s="61"/>
      <c r="L192" s="62"/>
      <c r="M192" s="55"/>
      <c r="N192" s="55"/>
      <c r="O192" s="55"/>
      <c r="P192" s="55"/>
      <c r="Q192" s="75"/>
      <c r="R192" s="75"/>
      <c r="S192" s="76"/>
    </row>
    <row r="193" spans="1:19" x14ac:dyDescent="0.2">
      <c r="A193" s="70">
        <v>183</v>
      </c>
      <c r="B193" s="61">
        <v>1.2691256830601092</v>
      </c>
      <c r="C193" s="62">
        <v>75</v>
      </c>
      <c r="D193" s="71">
        <f t="shared" si="14"/>
        <v>120.56693989071037</v>
      </c>
      <c r="E193" s="64">
        <f t="shared" si="15"/>
        <v>145.94945355191257</v>
      </c>
      <c r="F193" s="65">
        <f t="shared" si="16"/>
        <v>277.93852459016392</v>
      </c>
      <c r="G193" s="64">
        <f t="shared" si="17"/>
        <v>298.24453551912563</v>
      </c>
      <c r="H193" s="66">
        <f t="shared" si="19"/>
        <v>47.64590163934426</v>
      </c>
      <c r="I193" s="66">
        <f t="shared" si="18"/>
        <v>51.049180327868847</v>
      </c>
      <c r="J193" s="74">
        <v>1.1344262295081966</v>
      </c>
      <c r="K193" s="61"/>
      <c r="L193" s="62"/>
      <c r="M193" s="55"/>
      <c r="N193" s="55"/>
      <c r="O193" s="55"/>
      <c r="P193" s="55"/>
      <c r="Q193" s="75"/>
      <c r="R193" s="75"/>
      <c r="S193" s="76"/>
    </row>
    <row r="194" spans="1:19" x14ac:dyDescent="0.2">
      <c r="A194" s="70">
        <v>184</v>
      </c>
      <c r="B194" s="61">
        <v>1.2663043478260869</v>
      </c>
      <c r="C194" s="62">
        <v>75</v>
      </c>
      <c r="D194" s="71">
        <f t="shared" si="14"/>
        <v>120.29891304347825</v>
      </c>
      <c r="E194" s="64">
        <f t="shared" si="15"/>
        <v>145.625</v>
      </c>
      <c r="F194" s="65">
        <f t="shared" si="16"/>
        <v>277.32065217391306</v>
      </c>
      <c r="G194" s="64">
        <f t="shared" si="17"/>
        <v>297.58152173913044</v>
      </c>
      <c r="H194" s="66">
        <f t="shared" si="19"/>
        <v>47.546739130434787</v>
      </c>
      <c r="I194" s="66">
        <f t="shared" si="18"/>
        <v>50.942934782608695</v>
      </c>
      <c r="J194" s="74">
        <v>1.1320652173913044</v>
      </c>
      <c r="K194" s="61"/>
      <c r="L194" s="62"/>
      <c r="M194" s="55"/>
      <c r="N194" s="55"/>
      <c r="O194" s="55"/>
      <c r="P194" s="55"/>
      <c r="Q194" s="75"/>
      <c r="R194" s="75"/>
      <c r="S194" s="76"/>
    </row>
    <row r="195" spans="1:19" x14ac:dyDescent="0.2">
      <c r="A195" s="70">
        <v>185</v>
      </c>
      <c r="B195" s="61">
        <v>1.2635135135135136</v>
      </c>
      <c r="C195" s="62">
        <v>75</v>
      </c>
      <c r="D195" s="71">
        <f t="shared" si="14"/>
        <v>120.03378378378379</v>
      </c>
      <c r="E195" s="64">
        <f t="shared" si="15"/>
        <v>145.30405405405406</v>
      </c>
      <c r="F195" s="65">
        <f t="shared" si="16"/>
        <v>276.70945945945948</v>
      </c>
      <c r="G195" s="64">
        <f t="shared" si="17"/>
        <v>296.92567567567568</v>
      </c>
      <c r="H195" s="66">
        <f t="shared" si="19"/>
        <v>47.44864864864865</v>
      </c>
      <c r="I195" s="66">
        <f t="shared" si="18"/>
        <v>50.837837837837839</v>
      </c>
      <c r="J195" s="74">
        <v>1.1297297297297297</v>
      </c>
      <c r="K195" s="61"/>
      <c r="L195" s="62"/>
      <c r="M195" s="55"/>
      <c r="N195" s="55"/>
      <c r="O195" s="55"/>
      <c r="P195" s="55"/>
      <c r="Q195" s="75"/>
      <c r="R195" s="75"/>
      <c r="S195" s="76"/>
    </row>
    <row r="196" spans="1:19" x14ac:dyDescent="0.2">
      <c r="A196" s="70">
        <v>186</v>
      </c>
      <c r="B196" s="61">
        <v>1.260752688172043</v>
      </c>
      <c r="C196" s="62">
        <v>75</v>
      </c>
      <c r="D196" s="71">
        <f t="shared" si="14"/>
        <v>119.77150537634408</v>
      </c>
      <c r="E196" s="64">
        <f t="shared" si="15"/>
        <v>144.98655913978496</v>
      </c>
      <c r="F196" s="65">
        <f t="shared" si="16"/>
        <v>276.10483870967744</v>
      </c>
      <c r="G196" s="64">
        <f t="shared" si="17"/>
        <v>296.27688172043008</v>
      </c>
      <c r="H196" s="66">
        <f t="shared" si="19"/>
        <v>47.351612903225814</v>
      </c>
      <c r="I196" s="66">
        <f t="shared" si="18"/>
        <v>50.733870967741943</v>
      </c>
      <c r="J196" s="74">
        <v>1.1274193548387099</v>
      </c>
      <c r="K196" s="61"/>
      <c r="L196" s="62"/>
      <c r="M196" s="55"/>
      <c r="N196" s="55"/>
      <c r="O196" s="55"/>
      <c r="P196" s="55"/>
      <c r="Q196" s="75"/>
      <c r="R196" s="75"/>
      <c r="S196" s="76"/>
    </row>
    <row r="197" spans="1:19" x14ac:dyDescent="0.2">
      <c r="A197" s="70">
        <v>187</v>
      </c>
      <c r="B197" s="61">
        <v>1.2580213903743316</v>
      </c>
      <c r="C197" s="62">
        <v>75</v>
      </c>
      <c r="D197" s="71">
        <f t="shared" si="14"/>
        <v>119.5120320855615</v>
      </c>
      <c r="E197" s="64">
        <f t="shared" si="15"/>
        <v>144.67245989304814</v>
      </c>
      <c r="F197" s="65">
        <f t="shared" si="16"/>
        <v>275.5066844919786</v>
      </c>
      <c r="G197" s="64">
        <f t="shared" si="17"/>
        <v>295.63502673796791</v>
      </c>
      <c r="H197" s="66">
        <f t="shared" si="19"/>
        <v>47.255614973262027</v>
      </c>
      <c r="I197" s="66">
        <f t="shared" si="18"/>
        <v>50.631016042780743</v>
      </c>
      <c r="J197" s="74">
        <v>1.1251336898395721</v>
      </c>
      <c r="K197" s="61"/>
      <c r="L197" s="62"/>
      <c r="M197" s="55"/>
      <c r="N197" s="55"/>
      <c r="O197" s="55"/>
      <c r="P197" s="55"/>
      <c r="Q197" s="75"/>
      <c r="R197" s="75"/>
      <c r="S197" s="76"/>
    </row>
    <row r="198" spans="1:19" x14ac:dyDescent="0.2">
      <c r="A198" s="70">
        <v>188</v>
      </c>
      <c r="B198" s="61">
        <v>1.2553191489361704</v>
      </c>
      <c r="C198" s="62">
        <v>75</v>
      </c>
      <c r="D198" s="71">
        <f t="shared" si="14"/>
        <v>119.25531914893618</v>
      </c>
      <c r="E198" s="64">
        <f t="shared" si="15"/>
        <v>144.36170212765958</v>
      </c>
      <c r="F198" s="65">
        <f t="shared" si="16"/>
        <v>274.91489361702133</v>
      </c>
      <c r="G198" s="64">
        <f t="shared" si="17"/>
        <v>295.00000000000006</v>
      </c>
      <c r="H198" s="66">
        <f t="shared" si="19"/>
        <v>47.160638297872339</v>
      </c>
      <c r="I198" s="66">
        <f t="shared" si="18"/>
        <v>50.52925531914893</v>
      </c>
      <c r="J198" s="74">
        <v>1.1228723404255319</v>
      </c>
      <c r="K198" s="61"/>
      <c r="L198" s="62"/>
      <c r="M198" s="55"/>
      <c r="N198" s="55"/>
      <c r="O198" s="55"/>
      <c r="P198" s="55"/>
      <c r="Q198" s="75"/>
      <c r="R198" s="75"/>
      <c r="S198" s="76"/>
    </row>
    <row r="199" spans="1:19" x14ac:dyDescent="0.2">
      <c r="A199" s="70">
        <v>189</v>
      </c>
      <c r="B199" s="61">
        <v>1.2526455026455028</v>
      </c>
      <c r="C199" s="62">
        <v>75</v>
      </c>
      <c r="D199" s="71">
        <f t="shared" si="14"/>
        <v>119.00132275132276</v>
      </c>
      <c r="E199" s="64">
        <f t="shared" si="15"/>
        <v>144.05423280423281</v>
      </c>
      <c r="F199" s="65">
        <f t="shared" si="16"/>
        <v>274.32936507936512</v>
      </c>
      <c r="G199" s="64">
        <f t="shared" si="17"/>
        <v>294.37169312169317</v>
      </c>
      <c r="H199" s="66">
        <f t="shared" si="19"/>
        <v>47.06666666666667</v>
      </c>
      <c r="I199" s="66">
        <f t="shared" si="18"/>
        <v>50.428571428571431</v>
      </c>
      <c r="J199" s="74">
        <v>1.1206349206349207</v>
      </c>
      <c r="K199" s="61"/>
      <c r="L199" s="62"/>
      <c r="M199" s="55"/>
      <c r="N199" s="55"/>
      <c r="O199" s="55"/>
      <c r="P199" s="55"/>
      <c r="Q199" s="75"/>
      <c r="R199" s="75"/>
      <c r="S199" s="76"/>
    </row>
    <row r="200" spans="1:19" x14ac:dyDescent="0.2">
      <c r="A200" s="70">
        <v>190</v>
      </c>
      <c r="B200" s="61">
        <v>1.25</v>
      </c>
      <c r="C200" s="62">
        <v>75</v>
      </c>
      <c r="D200" s="71">
        <f t="shared" si="14"/>
        <v>118.75</v>
      </c>
      <c r="E200" s="64">
        <f t="shared" si="15"/>
        <v>143.75</v>
      </c>
      <c r="F200" s="65">
        <f t="shared" si="16"/>
        <v>273.75</v>
      </c>
      <c r="G200" s="64">
        <f t="shared" si="17"/>
        <v>293.75</v>
      </c>
      <c r="H200" s="66">
        <f t="shared" si="19"/>
        <v>46.973684210526308</v>
      </c>
      <c r="I200" s="66">
        <f t="shared" si="18"/>
        <v>50.328947368421041</v>
      </c>
      <c r="J200" s="74">
        <v>1.1184210526315788</v>
      </c>
      <c r="K200" s="61"/>
      <c r="L200" s="62"/>
      <c r="M200" s="55"/>
      <c r="N200" s="55"/>
      <c r="O200" s="55"/>
      <c r="P200" s="55"/>
      <c r="Q200" s="75"/>
      <c r="R200" s="75"/>
      <c r="S200" s="76"/>
    </row>
    <row r="201" spans="1:19" x14ac:dyDescent="0.2">
      <c r="A201" s="70">
        <v>191</v>
      </c>
      <c r="B201" s="61">
        <v>1.2473821989528795</v>
      </c>
      <c r="C201" s="62">
        <v>75</v>
      </c>
      <c r="D201" s="71">
        <f t="shared" si="14"/>
        <v>118.50130890052355</v>
      </c>
      <c r="E201" s="64">
        <f t="shared" si="15"/>
        <v>143.44895287958113</v>
      </c>
      <c r="F201" s="65">
        <f t="shared" si="16"/>
        <v>273.17670157068062</v>
      </c>
      <c r="G201" s="64">
        <f t="shared" si="17"/>
        <v>293.13481675392666</v>
      </c>
      <c r="H201" s="66">
        <f t="shared" si="19"/>
        <v>46.881675392670161</v>
      </c>
      <c r="I201" s="66">
        <f t="shared" si="18"/>
        <v>50.230366492146601</v>
      </c>
      <c r="J201" s="74">
        <v>1.1162303664921467</v>
      </c>
      <c r="K201" s="61"/>
      <c r="L201" s="62"/>
      <c r="M201" s="55"/>
      <c r="N201" s="55"/>
      <c r="O201" s="55"/>
      <c r="P201" s="55"/>
      <c r="Q201" s="75"/>
      <c r="R201" s="75"/>
      <c r="S201" s="76"/>
    </row>
    <row r="202" spans="1:19" x14ac:dyDescent="0.2">
      <c r="A202" s="70">
        <v>192</v>
      </c>
      <c r="B202" s="61">
        <v>1.2447916666666667</v>
      </c>
      <c r="C202" s="62">
        <v>75</v>
      </c>
      <c r="D202" s="71">
        <f t="shared" si="14"/>
        <v>118.25520833333334</v>
      </c>
      <c r="E202" s="64">
        <f t="shared" si="15"/>
        <v>143.15104166666669</v>
      </c>
      <c r="F202" s="65">
        <f t="shared" si="16"/>
        <v>272.609375</v>
      </c>
      <c r="G202" s="64">
        <f t="shared" si="17"/>
        <v>292.52604166666669</v>
      </c>
      <c r="H202" s="66">
        <f t="shared" si="19"/>
        <v>46.790624999999999</v>
      </c>
      <c r="I202" s="66">
        <f t="shared" si="18"/>
        <v>50.1328125</v>
      </c>
      <c r="J202" s="74">
        <v>1.1140625</v>
      </c>
      <c r="K202" s="61"/>
      <c r="L202" s="62"/>
      <c r="M202" s="55"/>
      <c r="N202" s="55"/>
      <c r="O202" s="55"/>
      <c r="P202" s="55"/>
      <c r="Q202" s="75"/>
      <c r="R202" s="75"/>
      <c r="S202" s="76"/>
    </row>
    <row r="203" spans="1:19" x14ac:dyDescent="0.2">
      <c r="A203" s="70">
        <v>193</v>
      </c>
      <c r="B203" s="61">
        <v>1.2422279792746114</v>
      </c>
      <c r="C203" s="62">
        <v>75</v>
      </c>
      <c r="D203" s="71">
        <f t="shared" ref="D203:D266" si="20">B203*$D$7</f>
        <v>118.01165803108807</v>
      </c>
      <c r="E203" s="64">
        <f t="shared" ref="E203:E266" si="21">B203*$E$7</f>
        <v>142.8562176165803</v>
      </c>
      <c r="F203" s="65">
        <f t="shared" ref="F203:F266" si="22">B203*$F$7</f>
        <v>272.04792746113986</v>
      </c>
      <c r="G203" s="64">
        <f t="shared" ref="G203:G266" si="23">B203*$G$7</f>
        <v>291.92357512953367</v>
      </c>
      <c r="H203" s="66">
        <f t="shared" si="19"/>
        <v>46.700518134715018</v>
      </c>
      <c r="I203" s="66">
        <f t="shared" ref="I203:I266" si="24">$I$7*J203</f>
        <v>50.03626943005181</v>
      </c>
      <c r="J203" s="74">
        <v>1.1119170984455957</v>
      </c>
      <c r="K203" s="61"/>
      <c r="L203" s="62"/>
      <c r="M203" s="55"/>
      <c r="N203" s="55"/>
      <c r="O203" s="55"/>
      <c r="P203" s="55"/>
      <c r="Q203" s="75"/>
      <c r="R203" s="75"/>
      <c r="S203" s="76"/>
    </row>
    <row r="204" spans="1:19" x14ac:dyDescent="0.2">
      <c r="A204" s="70">
        <v>194</v>
      </c>
      <c r="B204" s="61">
        <v>1.2396907216494848</v>
      </c>
      <c r="C204" s="62">
        <v>75</v>
      </c>
      <c r="D204" s="71">
        <f t="shared" si="20"/>
        <v>117.77061855670105</v>
      </c>
      <c r="E204" s="64">
        <f t="shared" si="21"/>
        <v>142.56443298969074</v>
      </c>
      <c r="F204" s="65">
        <f t="shared" si="22"/>
        <v>271.4922680412372</v>
      </c>
      <c r="G204" s="64">
        <f t="shared" si="23"/>
        <v>291.32731958762895</v>
      </c>
      <c r="H204" s="66">
        <f t="shared" ref="H204:H267" si="25">J204*$H$7</f>
        <v>46.611340206185567</v>
      </c>
      <c r="I204" s="66">
        <f t="shared" si="24"/>
        <v>49.940721649484537</v>
      </c>
      <c r="J204" s="74">
        <v>1.1097938144329897</v>
      </c>
      <c r="K204" s="61"/>
      <c r="L204" s="62"/>
      <c r="M204" s="55"/>
      <c r="N204" s="55"/>
      <c r="O204" s="55"/>
      <c r="P204" s="55"/>
      <c r="Q204" s="75"/>
      <c r="R204" s="75"/>
      <c r="S204" s="76"/>
    </row>
    <row r="205" spans="1:19" x14ac:dyDescent="0.2">
      <c r="A205" s="70">
        <v>195</v>
      </c>
      <c r="B205" s="61">
        <v>1.2371794871794872</v>
      </c>
      <c r="C205" s="62">
        <v>75</v>
      </c>
      <c r="D205" s="71">
        <f t="shared" si="20"/>
        <v>117.53205128205128</v>
      </c>
      <c r="E205" s="64">
        <f t="shared" si="21"/>
        <v>142.27564102564102</v>
      </c>
      <c r="F205" s="65">
        <f t="shared" si="22"/>
        <v>270.94230769230768</v>
      </c>
      <c r="G205" s="64">
        <f t="shared" si="23"/>
        <v>290.7371794871795</v>
      </c>
      <c r="H205" s="66">
        <f t="shared" si="25"/>
        <v>46.523076923076928</v>
      </c>
      <c r="I205" s="66">
        <f t="shared" si="24"/>
        <v>49.846153846153847</v>
      </c>
      <c r="J205" s="74">
        <v>1.1076923076923078</v>
      </c>
      <c r="K205" s="61"/>
      <c r="L205" s="62"/>
      <c r="M205" s="55"/>
      <c r="N205" s="55"/>
      <c r="O205" s="55"/>
      <c r="P205" s="55"/>
      <c r="Q205" s="75"/>
      <c r="R205" s="75"/>
      <c r="S205" s="76"/>
    </row>
    <row r="206" spans="1:19" x14ac:dyDescent="0.2">
      <c r="A206" s="70">
        <v>196</v>
      </c>
      <c r="B206" s="61">
        <v>1.2346938775510206</v>
      </c>
      <c r="C206" s="62">
        <v>75</v>
      </c>
      <c r="D206" s="71">
        <f t="shared" si="20"/>
        <v>117.29591836734696</v>
      </c>
      <c r="E206" s="64">
        <f t="shared" si="21"/>
        <v>141.98979591836738</v>
      </c>
      <c r="F206" s="65">
        <f t="shared" si="22"/>
        <v>270.39795918367349</v>
      </c>
      <c r="G206" s="64">
        <f t="shared" si="23"/>
        <v>290.15306122448982</v>
      </c>
      <c r="H206" s="66">
        <f t="shared" si="25"/>
        <v>46.43571428571429</v>
      </c>
      <c r="I206" s="66">
        <f t="shared" si="24"/>
        <v>49.75255102040817</v>
      </c>
      <c r="J206" s="74">
        <v>1.1056122448979593</v>
      </c>
      <c r="K206" s="61"/>
      <c r="L206" s="62"/>
      <c r="M206" s="55"/>
      <c r="N206" s="55"/>
      <c r="O206" s="55"/>
      <c r="P206" s="55"/>
      <c r="Q206" s="75"/>
      <c r="R206" s="75"/>
      <c r="S206" s="76"/>
    </row>
    <row r="207" spans="1:19" x14ac:dyDescent="0.2">
      <c r="A207" s="70">
        <v>197</v>
      </c>
      <c r="B207" s="61">
        <v>1.2322335025380711</v>
      </c>
      <c r="C207" s="62">
        <v>75</v>
      </c>
      <c r="D207" s="71">
        <f t="shared" si="20"/>
        <v>117.06218274111676</v>
      </c>
      <c r="E207" s="64">
        <f t="shared" si="21"/>
        <v>141.70685279187816</v>
      </c>
      <c r="F207" s="65">
        <f t="shared" si="22"/>
        <v>269.85913705583755</v>
      </c>
      <c r="G207" s="64">
        <f t="shared" si="23"/>
        <v>289.57487309644671</v>
      </c>
      <c r="H207" s="66">
        <f t="shared" si="25"/>
        <v>46.3492385786802</v>
      </c>
      <c r="I207" s="66">
        <f t="shared" si="24"/>
        <v>49.659898477157363</v>
      </c>
      <c r="J207" s="74">
        <v>1.1035532994923858</v>
      </c>
      <c r="K207" s="61"/>
      <c r="L207" s="62"/>
      <c r="M207" s="55"/>
      <c r="N207" s="55"/>
      <c r="O207" s="55"/>
      <c r="P207" s="55"/>
      <c r="Q207" s="75"/>
      <c r="R207" s="75"/>
      <c r="S207" s="76"/>
    </row>
    <row r="208" spans="1:19" x14ac:dyDescent="0.2">
      <c r="A208" s="70">
        <v>198</v>
      </c>
      <c r="B208" s="61">
        <v>1.2297979797979799</v>
      </c>
      <c r="C208" s="62">
        <v>75</v>
      </c>
      <c r="D208" s="71">
        <f t="shared" si="20"/>
        <v>116.83080808080808</v>
      </c>
      <c r="E208" s="64">
        <f t="shared" si="21"/>
        <v>141.4267676767677</v>
      </c>
      <c r="F208" s="65">
        <f t="shared" si="22"/>
        <v>269.32575757575762</v>
      </c>
      <c r="G208" s="64">
        <f t="shared" si="23"/>
        <v>289.00252525252529</v>
      </c>
      <c r="H208" s="66">
        <f t="shared" si="25"/>
        <v>46.263636363636358</v>
      </c>
      <c r="I208" s="66">
        <f t="shared" si="24"/>
        <v>49.568181818181813</v>
      </c>
      <c r="J208" s="74">
        <v>1.1015151515151513</v>
      </c>
      <c r="K208" s="61"/>
      <c r="L208" s="62"/>
      <c r="M208" s="55"/>
      <c r="N208" s="55"/>
      <c r="O208" s="55"/>
      <c r="P208" s="55"/>
      <c r="Q208" s="75"/>
      <c r="R208" s="75"/>
      <c r="S208" s="76"/>
    </row>
    <row r="209" spans="1:19" x14ac:dyDescent="0.2">
      <c r="A209" s="70">
        <v>199</v>
      </c>
      <c r="B209" s="61">
        <v>1.2273869346733668</v>
      </c>
      <c r="C209" s="62">
        <v>75</v>
      </c>
      <c r="D209" s="71">
        <f t="shared" si="20"/>
        <v>116.60175879396985</v>
      </c>
      <c r="E209" s="64">
        <f t="shared" si="21"/>
        <v>141.14949748743717</v>
      </c>
      <c r="F209" s="65">
        <f t="shared" si="22"/>
        <v>268.79773869346735</v>
      </c>
      <c r="G209" s="64">
        <f t="shared" si="23"/>
        <v>288.4359296482412</v>
      </c>
      <c r="H209" s="66">
        <f t="shared" si="25"/>
        <v>46.178894472361819</v>
      </c>
      <c r="I209" s="66">
        <f t="shared" si="24"/>
        <v>49.477386934673376</v>
      </c>
      <c r="J209" s="74">
        <v>1.0994974874371861</v>
      </c>
      <c r="K209" s="61"/>
      <c r="L209" s="62"/>
      <c r="M209" s="55"/>
      <c r="N209" s="55"/>
      <c r="O209" s="55"/>
      <c r="P209" s="55"/>
      <c r="Q209" s="75"/>
      <c r="R209" s="75"/>
      <c r="S209" s="76"/>
    </row>
    <row r="210" spans="1:19" x14ac:dyDescent="0.2">
      <c r="A210" s="70">
        <v>200</v>
      </c>
      <c r="B210" s="61">
        <v>1.2250000000000001</v>
      </c>
      <c r="C210" s="62">
        <v>75</v>
      </c>
      <c r="D210" s="71">
        <f t="shared" si="20"/>
        <v>116.37500000000001</v>
      </c>
      <c r="E210" s="64">
        <f t="shared" si="21"/>
        <v>140.875</v>
      </c>
      <c r="F210" s="65">
        <f t="shared" si="22"/>
        <v>268.27500000000003</v>
      </c>
      <c r="G210" s="64">
        <f t="shared" si="23"/>
        <v>287.875</v>
      </c>
      <c r="H210" s="66">
        <f t="shared" si="25"/>
        <v>46.094999999999999</v>
      </c>
      <c r="I210" s="66">
        <f t="shared" si="24"/>
        <v>49.387499999999996</v>
      </c>
      <c r="J210" s="74">
        <v>1.0974999999999999</v>
      </c>
      <c r="K210" s="61"/>
      <c r="L210" s="62"/>
      <c r="M210" s="55"/>
      <c r="N210" s="55"/>
      <c r="O210" s="55"/>
      <c r="P210" s="55"/>
      <c r="Q210" s="75"/>
      <c r="R210" s="75"/>
      <c r="S210" s="76"/>
    </row>
    <row r="211" spans="1:19" x14ac:dyDescent="0.2">
      <c r="A211" s="70">
        <v>201</v>
      </c>
      <c r="B211" s="61">
        <v>1.2226368159203982</v>
      </c>
      <c r="C211" s="62">
        <v>75</v>
      </c>
      <c r="D211" s="71">
        <f t="shared" si="20"/>
        <v>116.15049751243782</v>
      </c>
      <c r="E211" s="64">
        <f t="shared" si="21"/>
        <v>140.6032338308458</v>
      </c>
      <c r="F211" s="65">
        <f t="shared" si="22"/>
        <v>267.75746268656718</v>
      </c>
      <c r="G211" s="64">
        <f t="shared" si="23"/>
        <v>287.31965174129357</v>
      </c>
      <c r="H211" s="66">
        <f t="shared" si="25"/>
        <v>46.011940298507454</v>
      </c>
      <c r="I211" s="66">
        <f t="shared" si="24"/>
        <v>49.298507462686558</v>
      </c>
      <c r="J211" s="74">
        <v>1.0955223880597014</v>
      </c>
      <c r="K211" s="61"/>
      <c r="L211" s="62"/>
      <c r="M211" s="55"/>
      <c r="N211" s="55"/>
      <c r="O211" s="55"/>
      <c r="P211" s="55"/>
      <c r="Q211" s="75"/>
      <c r="R211" s="75"/>
      <c r="S211" s="76"/>
    </row>
    <row r="212" spans="1:19" x14ac:dyDescent="0.2">
      <c r="A212" s="70">
        <v>202</v>
      </c>
      <c r="B212" s="61">
        <v>1.2202970297029703</v>
      </c>
      <c r="C212" s="62">
        <v>75</v>
      </c>
      <c r="D212" s="71">
        <f t="shared" si="20"/>
        <v>115.92821782178217</v>
      </c>
      <c r="E212" s="64">
        <f t="shared" si="21"/>
        <v>140.33415841584159</v>
      </c>
      <c r="F212" s="65">
        <f t="shared" si="22"/>
        <v>267.24504950495049</v>
      </c>
      <c r="G212" s="64">
        <f t="shared" si="23"/>
        <v>286.769801980198</v>
      </c>
      <c r="H212" s="66">
        <f t="shared" si="25"/>
        <v>45.929702970297036</v>
      </c>
      <c r="I212" s="66">
        <f t="shared" si="24"/>
        <v>49.210396039603964</v>
      </c>
      <c r="J212" s="74">
        <v>1.0935643564356436</v>
      </c>
      <c r="K212" s="61"/>
      <c r="L212" s="62"/>
      <c r="M212" s="55"/>
      <c r="N212" s="55"/>
      <c r="O212" s="55"/>
      <c r="P212" s="55"/>
      <c r="Q212" s="75"/>
      <c r="R212" s="75"/>
      <c r="S212" s="76"/>
    </row>
    <row r="213" spans="1:19" x14ac:dyDescent="0.2">
      <c r="A213" s="70">
        <v>203</v>
      </c>
      <c r="B213" s="61">
        <v>1.2179802955665027</v>
      </c>
      <c r="C213" s="62">
        <v>75</v>
      </c>
      <c r="D213" s="71">
        <f t="shared" si="20"/>
        <v>115.70812807881775</v>
      </c>
      <c r="E213" s="64">
        <f t="shared" si="21"/>
        <v>140.06773399014781</v>
      </c>
      <c r="F213" s="65">
        <f t="shared" si="22"/>
        <v>266.73768472906409</v>
      </c>
      <c r="G213" s="64">
        <f t="shared" si="23"/>
        <v>286.22536945812811</v>
      </c>
      <c r="H213" s="66">
        <f t="shared" si="25"/>
        <v>45.848275862068959</v>
      </c>
      <c r="I213" s="66">
        <f t="shared" si="24"/>
        <v>49.123152709359601</v>
      </c>
      <c r="J213" s="74">
        <v>1.0916256157635467</v>
      </c>
      <c r="K213" s="61"/>
      <c r="L213" s="62"/>
      <c r="M213" s="55"/>
      <c r="N213" s="55"/>
      <c r="O213" s="55"/>
      <c r="P213" s="55"/>
      <c r="Q213" s="75"/>
      <c r="R213" s="75"/>
      <c r="S213" s="76"/>
    </row>
    <row r="214" spans="1:19" x14ac:dyDescent="0.2">
      <c r="A214" s="70">
        <v>204</v>
      </c>
      <c r="B214" s="61">
        <v>1.2156862745098038</v>
      </c>
      <c r="C214" s="62">
        <v>75</v>
      </c>
      <c r="D214" s="71">
        <f t="shared" si="20"/>
        <v>115.49019607843137</v>
      </c>
      <c r="E214" s="64">
        <f t="shared" si="21"/>
        <v>139.80392156862743</v>
      </c>
      <c r="F214" s="65">
        <f t="shared" si="22"/>
        <v>266.23529411764702</v>
      </c>
      <c r="G214" s="64">
        <f t="shared" si="23"/>
        <v>285.68627450980392</v>
      </c>
      <c r="H214" s="66">
        <f t="shared" si="25"/>
        <v>45.767647058823528</v>
      </c>
      <c r="I214" s="66">
        <f t="shared" si="24"/>
        <v>49.036764705882348</v>
      </c>
      <c r="J214" s="74">
        <v>1.0897058823529411</v>
      </c>
      <c r="K214" s="61"/>
      <c r="L214" s="62"/>
      <c r="M214" s="55"/>
      <c r="N214" s="55"/>
      <c r="O214" s="55"/>
      <c r="P214" s="55"/>
      <c r="Q214" s="75"/>
      <c r="R214" s="75"/>
      <c r="S214" s="76"/>
    </row>
    <row r="215" spans="1:19" x14ac:dyDescent="0.2">
      <c r="A215" s="70">
        <v>205</v>
      </c>
      <c r="B215" s="61">
        <v>1.2134146341463417</v>
      </c>
      <c r="C215" s="62">
        <v>75</v>
      </c>
      <c r="D215" s="71">
        <f t="shared" si="20"/>
        <v>115.27439024390246</v>
      </c>
      <c r="E215" s="64">
        <f t="shared" si="21"/>
        <v>139.54268292682929</v>
      </c>
      <c r="F215" s="65">
        <f t="shared" si="22"/>
        <v>265.73780487804885</v>
      </c>
      <c r="G215" s="64">
        <f t="shared" si="23"/>
        <v>285.15243902439028</v>
      </c>
      <c r="H215" s="66">
        <f t="shared" si="25"/>
        <v>45.687804878048773</v>
      </c>
      <c r="I215" s="66">
        <f t="shared" si="24"/>
        <v>48.951219512195117</v>
      </c>
      <c r="J215" s="74">
        <v>1.0878048780487803</v>
      </c>
      <c r="K215" s="61"/>
      <c r="L215" s="62"/>
      <c r="M215" s="55"/>
      <c r="N215" s="55"/>
      <c r="O215" s="55"/>
      <c r="P215" s="55"/>
      <c r="Q215" s="75"/>
      <c r="R215" s="75"/>
      <c r="S215" s="76"/>
    </row>
    <row r="216" spans="1:19" x14ac:dyDescent="0.2">
      <c r="A216" s="70">
        <v>206</v>
      </c>
      <c r="B216" s="61">
        <v>1.2111650485436893</v>
      </c>
      <c r="C216" s="62">
        <v>75</v>
      </c>
      <c r="D216" s="71">
        <f t="shared" si="20"/>
        <v>115.06067961165049</v>
      </c>
      <c r="E216" s="64">
        <f t="shared" si="21"/>
        <v>139.28398058252426</v>
      </c>
      <c r="F216" s="65">
        <f t="shared" si="22"/>
        <v>265.24514563106794</v>
      </c>
      <c r="G216" s="64">
        <f t="shared" si="23"/>
        <v>284.623786407767</v>
      </c>
      <c r="H216" s="66">
        <f t="shared" si="25"/>
        <v>45.608737864077675</v>
      </c>
      <c r="I216" s="66">
        <f t="shared" si="24"/>
        <v>48.866504854368941</v>
      </c>
      <c r="J216" s="74">
        <v>1.0859223300970875</v>
      </c>
      <c r="K216" s="61"/>
      <c r="L216" s="62"/>
      <c r="M216" s="55"/>
      <c r="N216" s="55"/>
      <c r="O216" s="55"/>
      <c r="P216" s="55"/>
      <c r="Q216" s="75"/>
      <c r="R216" s="75"/>
      <c r="S216" s="76"/>
    </row>
    <row r="217" spans="1:19" x14ac:dyDescent="0.2">
      <c r="A217" s="70">
        <v>207</v>
      </c>
      <c r="B217" s="61">
        <v>1.2089371980676329</v>
      </c>
      <c r="C217" s="62">
        <v>75</v>
      </c>
      <c r="D217" s="71">
        <f t="shared" si="20"/>
        <v>114.84903381642512</v>
      </c>
      <c r="E217" s="64">
        <f t="shared" si="21"/>
        <v>139.02777777777777</v>
      </c>
      <c r="F217" s="65">
        <f t="shared" si="22"/>
        <v>264.75724637681162</v>
      </c>
      <c r="G217" s="64">
        <f t="shared" si="23"/>
        <v>284.10024154589371</v>
      </c>
      <c r="H217" s="66">
        <f t="shared" si="25"/>
        <v>45.530434782608694</v>
      </c>
      <c r="I217" s="66">
        <f t="shared" si="24"/>
        <v>48.782608695652172</v>
      </c>
      <c r="J217" s="74">
        <v>1.0840579710144926</v>
      </c>
      <c r="K217" s="61"/>
      <c r="L217" s="62"/>
      <c r="M217" s="55"/>
      <c r="N217" s="55"/>
      <c r="O217" s="55"/>
      <c r="P217" s="55"/>
      <c r="Q217" s="75"/>
      <c r="R217" s="75"/>
      <c r="S217" s="76"/>
    </row>
    <row r="218" spans="1:19" x14ac:dyDescent="0.2">
      <c r="A218" s="70">
        <v>208</v>
      </c>
      <c r="B218" s="61">
        <v>1.2067307692307692</v>
      </c>
      <c r="C218" s="62">
        <v>75</v>
      </c>
      <c r="D218" s="71">
        <f t="shared" si="20"/>
        <v>114.63942307692307</v>
      </c>
      <c r="E218" s="64">
        <f t="shared" si="21"/>
        <v>138.77403846153845</v>
      </c>
      <c r="F218" s="65">
        <f t="shared" si="22"/>
        <v>264.27403846153845</v>
      </c>
      <c r="G218" s="64">
        <f t="shared" si="23"/>
        <v>283.58173076923077</v>
      </c>
      <c r="H218" s="66">
        <f t="shared" si="25"/>
        <v>45.452884615384605</v>
      </c>
      <c r="I218" s="66">
        <f t="shared" si="24"/>
        <v>48.699519230769219</v>
      </c>
      <c r="J218" s="74">
        <v>1.0822115384615383</v>
      </c>
      <c r="K218" s="61"/>
      <c r="L218" s="62"/>
      <c r="M218" s="55"/>
      <c r="N218" s="55"/>
      <c r="O218" s="55"/>
      <c r="P218" s="55"/>
      <c r="Q218" s="75"/>
      <c r="R218" s="75"/>
      <c r="S218" s="76"/>
    </row>
    <row r="219" spans="1:19" x14ac:dyDescent="0.2">
      <c r="A219" s="70">
        <v>209</v>
      </c>
      <c r="B219" s="61">
        <v>1.2045454545454546</v>
      </c>
      <c r="C219" s="62">
        <v>75</v>
      </c>
      <c r="D219" s="71">
        <f t="shared" si="20"/>
        <v>114.43181818181819</v>
      </c>
      <c r="E219" s="64">
        <f t="shared" si="21"/>
        <v>138.52272727272728</v>
      </c>
      <c r="F219" s="65">
        <f t="shared" si="22"/>
        <v>263.79545454545456</v>
      </c>
      <c r="G219" s="64">
        <f t="shared" si="23"/>
        <v>283.06818181818181</v>
      </c>
      <c r="H219" s="66">
        <f t="shared" si="25"/>
        <v>45.376076555023928</v>
      </c>
      <c r="I219" s="66">
        <f t="shared" si="24"/>
        <v>48.617224880382778</v>
      </c>
      <c r="J219" s="74">
        <v>1.0803827751196173</v>
      </c>
      <c r="K219" s="61"/>
      <c r="L219" s="62"/>
      <c r="M219" s="55"/>
      <c r="N219" s="55"/>
      <c r="O219" s="55"/>
      <c r="P219" s="55"/>
      <c r="Q219" s="75"/>
      <c r="R219" s="75"/>
      <c r="S219" s="76"/>
    </row>
    <row r="220" spans="1:19" s="50" customFormat="1" x14ac:dyDescent="0.2">
      <c r="A220" s="70">
        <v>210</v>
      </c>
      <c r="B220" s="61">
        <v>1.2023809523809526</v>
      </c>
      <c r="C220" s="62">
        <v>75</v>
      </c>
      <c r="D220" s="71">
        <f t="shared" si="20"/>
        <v>114.2261904761905</v>
      </c>
      <c r="E220" s="64">
        <f t="shared" si="21"/>
        <v>138.27380952380955</v>
      </c>
      <c r="F220" s="65">
        <f t="shared" si="22"/>
        <v>263.32142857142861</v>
      </c>
      <c r="G220" s="64">
        <f t="shared" si="23"/>
        <v>282.55952380952385</v>
      </c>
      <c r="H220" s="66">
        <f t="shared" si="25"/>
        <v>45.3</v>
      </c>
      <c r="I220" s="66">
        <f t="shared" si="24"/>
        <v>48.535714285714285</v>
      </c>
      <c r="J220" s="74">
        <v>1.0785714285714285</v>
      </c>
      <c r="K220" s="61"/>
      <c r="L220" s="62"/>
      <c r="M220" s="55"/>
      <c r="N220" s="55"/>
      <c r="O220" s="55"/>
      <c r="P220" s="55"/>
      <c r="Q220" s="75"/>
      <c r="R220" s="75"/>
      <c r="S220" s="76"/>
    </row>
    <row r="221" spans="1:19" x14ac:dyDescent="0.2">
      <c r="A221" s="70">
        <v>211</v>
      </c>
      <c r="B221" s="61">
        <v>1.2002369668246449</v>
      </c>
      <c r="C221" s="62">
        <v>75</v>
      </c>
      <c r="D221" s="71">
        <f t="shared" si="20"/>
        <v>114.02251184834127</v>
      </c>
      <c r="E221" s="64">
        <f t="shared" si="21"/>
        <v>138.02725118483417</v>
      </c>
      <c r="F221" s="65">
        <f t="shared" si="22"/>
        <v>262.85189573459724</v>
      </c>
      <c r="G221" s="64">
        <f t="shared" si="23"/>
        <v>282.05568720379154</v>
      </c>
      <c r="H221" s="66">
        <f t="shared" si="25"/>
        <v>45.214691943127967</v>
      </c>
      <c r="I221" s="66">
        <f t="shared" si="24"/>
        <v>48.444312796208536</v>
      </c>
      <c r="J221" s="74">
        <v>1.0765402843601897</v>
      </c>
      <c r="K221" s="61"/>
      <c r="L221" s="62"/>
      <c r="M221" s="55"/>
      <c r="N221" s="55"/>
      <c r="O221" s="55"/>
      <c r="P221" s="55"/>
      <c r="Q221" s="75"/>
      <c r="R221" s="75"/>
      <c r="S221" s="76"/>
    </row>
    <row r="222" spans="1:19" x14ac:dyDescent="0.2">
      <c r="A222" s="70">
        <v>212</v>
      </c>
      <c r="B222" s="61">
        <v>1.1981132075471699</v>
      </c>
      <c r="C222" s="62">
        <v>75</v>
      </c>
      <c r="D222" s="71">
        <f t="shared" si="20"/>
        <v>113.82075471698114</v>
      </c>
      <c r="E222" s="64">
        <f t="shared" si="21"/>
        <v>137.78301886792454</v>
      </c>
      <c r="F222" s="65">
        <f t="shared" si="22"/>
        <v>262.38679245283021</v>
      </c>
      <c r="G222" s="64">
        <f t="shared" si="23"/>
        <v>281.55660377358492</v>
      </c>
      <c r="H222" s="66">
        <f t="shared" si="25"/>
        <v>45.130188679245279</v>
      </c>
      <c r="I222" s="66">
        <f t="shared" si="24"/>
        <v>48.35377358490566</v>
      </c>
      <c r="J222" s="74">
        <v>1.0745283018867924</v>
      </c>
      <c r="K222" s="61"/>
      <c r="L222" s="62"/>
      <c r="M222" s="55"/>
      <c r="N222" s="55"/>
      <c r="O222" s="55"/>
      <c r="P222" s="55"/>
      <c r="Q222" s="75"/>
      <c r="R222" s="75"/>
      <c r="S222" s="76"/>
    </row>
    <row r="223" spans="1:19" x14ac:dyDescent="0.2">
      <c r="A223" s="70">
        <v>213</v>
      </c>
      <c r="B223" s="61">
        <v>1.1960093896713617</v>
      </c>
      <c r="C223" s="62">
        <v>75</v>
      </c>
      <c r="D223" s="71">
        <f t="shared" si="20"/>
        <v>113.62089201877936</v>
      </c>
      <c r="E223" s="64">
        <f t="shared" si="21"/>
        <v>137.54107981220659</v>
      </c>
      <c r="F223" s="65">
        <f t="shared" si="22"/>
        <v>261.92605633802822</v>
      </c>
      <c r="G223" s="64">
        <f t="shared" si="23"/>
        <v>281.06220657276998</v>
      </c>
      <c r="H223" s="66">
        <f t="shared" si="25"/>
        <v>45.04647887323943</v>
      </c>
      <c r="I223" s="66">
        <f t="shared" si="24"/>
        <v>48.264084507042242</v>
      </c>
      <c r="J223" s="74">
        <v>1.0725352112676054</v>
      </c>
      <c r="K223" s="61"/>
      <c r="L223" s="62"/>
      <c r="M223" s="55"/>
      <c r="N223" s="55"/>
      <c r="O223" s="55"/>
      <c r="P223" s="55"/>
      <c r="Q223" s="75"/>
      <c r="R223" s="75"/>
      <c r="S223" s="76"/>
    </row>
    <row r="224" spans="1:19" x14ac:dyDescent="0.2">
      <c r="A224" s="70">
        <v>214</v>
      </c>
      <c r="B224" s="61">
        <v>1.19392523364486</v>
      </c>
      <c r="C224" s="62">
        <v>75</v>
      </c>
      <c r="D224" s="71">
        <f t="shared" si="20"/>
        <v>113.4228971962617</v>
      </c>
      <c r="E224" s="64">
        <f t="shared" si="21"/>
        <v>137.30140186915889</v>
      </c>
      <c r="F224" s="65">
        <f t="shared" si="22"/>
        <v>261.46962616822435</v>
      </c>
      <c r="G224" s="64">
        <f t="shared" si="23"/>
        <v>280.57242990654208</v>
      </c>
      <c r="H224" s="66">
        <f t="shared" si="25"/>
        <v>44.963551401869161</v>
      </c>
      <c r="I224" s="66">
        <f t="shared" si="24"/>
        <v>48.175233644859816</v>
      </c>
      <c r="J224" s="74">
        <v>1.0705607476635515</v>
      </c>
      <c r="K224" s="61"/>
      <c r="L224" s="62"/>
      <c r="M224" s="55"/>
      <c r="N224" s="55"/>
      <c r="O224" s="55"/>
      <c r="P224" s="55"/>
      <c r="Q224" s="75"/>
      <c r="R224" s="75"/>
      <c r="S224" s="76"/>
    </row>
    <row r="225" spans="1:19" x14ac:dyDescent="0.2">
      <c r="A225" s="70">
        <v>215</v>
      </c>
      <c r="B225" s="61">
        <v>1.1918604651162792</v>
      </c>
      <c r="C225" s="62">
        <v>75</v>
      </c>
      <c r="D225" s="71">
        <f t="shared" si="20"/>
        <v>113.22674418604652</v>
      </c>
      <c r="E225" s="64">
        <f t="shared" si="21"/>
        <v>137.06395348837211</v>
      </c>
      <c r="F225" s="65">
        <f t="shared" si="22"/>
        <v>261.01744186046517</v>
      </c>
      <c r="G225" s="64">
        <f t="shared" si="23"/>
        <v>280.08720930232562</v>
      </c>
      <c r="H225" s="66">
        <f t="shared" si="25"/>
        <v>44.881395348837202</v>
      </c>
      <c r="I225" s="66">
        <f t="shared" si="24"/>
        <v>48.087209302325569</v>
      </c>
      <c r="J225" s="74">
        <v>1.0686046511627905</v>
      </c>
      <c r="K225" s="61"/>
      <c r="L225" s="62"/>
      <c r="M225" s="55"/>
      <c r="N225" s="55"/>
      <c r="O225" s="55"/>
      <c r="P225" s="55"/>
      <c r="Q225" s="75"/>
      <c r="R225" s="75"/>
      <c r="S225" s="76"/>
    </row>
    <row r="226" spans="1:19" x14ac:dyDescent="0.2">
      <c r="A226" s="70">
        <v>216</v>
      </c>
      <c r="B226" s="61">
        <v>1.1898148148148149</v>
      </c>
      <c r="C226" s="62">
        <v>75</v>
      </c>
      <c r="D226" s="71">
        <f t="shared" si="20"/>
        <v>113.03240740740742</v>
      </c>
      <c r="E226" s="64">
        <f t="shared" si="21"/>
        <v>136.82870370370372</v>
      </c>
      <c r="F226" s="65">
        <f t="shared" si="22"/>
        <v>260.56944444444446</v>
      </c>
      <c r="G226" s="64">
        <f t="shared" si="23"/>
        <v>279.60648148148152</v>
      </c>
      <c r="H226" s="66">
        <f t="shared" si="25"/>
        <v>44.8</v>
      </c>
      <c r="I226" s="66">
        <f t="shared" si="24"/>
        <v>48</v>
      </c>
      <c r="J226" s="74">
        <v>1.0666666666666667</v>
      </c>
      <c r="K226" s="61"/>
      <c r="L226" s="62"/>
      <c r="M226" s="55"/>
      <c r="N226" s="55"/>
      <c r="O226" s="55"/>
      <c r="P226" s="55"/>
      <c r="Q226" s="75"/>
      <c r="R226" s="75"/>
      <c r="S226" s="76"/>
    </row>
    <row r="227" spans="1:19" x14ac:dyDescent="0.2">
      <c r="A227" s="70">
        <v>217</v>
      </c>
      <c r="B227" s="61">
        <v>1.1877880184331797</v>
      </c>
      <c r="C227" s="62">
        <v>75</v>
      </c>
      <c r="D227" s="71">
        <f t="shared" si="20"/>
        <v>112.83986175115207</v>
      </c>
      <c r="E227" s="64">
        <f t="shared" si="21"/>
        <v>136.59562211981566</v>
      </c>
      <c r="F227" s="65">
        <f t="shared" si="22"/>
        <v>260.12557603686633</v>
      </c>
      <c r="G227" s="64">
        <f t="shared" si="23"/>
        <v>279.13018433179724</v>
      </c>
      <c r="H227" s="66">
        <f t="shared" si="25"/>
        <v>44.71935483870967</v>
      </c>
      <c r="I227" s="66">
        <f t="shared" si="24"/>
        <v>47.913594470046078</v>
      </c>
      <c r="J227" s="74">
        <v>1.0647465437788017</v>
      </c>
      <c r="K227" s="61"/>
      <c r="L227" s="62"/>
      <c r="M227" s="55"/>
      <c r="N227" s="55"/>
      <c r="O227" s="55"/>
      <c r="P227" s="55"/>
      <c r="Q227" s="75"/>
      <c r="R227" s="75"/>
      <c r="S227" s="76"/>
    </row>
    <row r="228" spans="1:19" x14ac:dyDescent="0.2">
      <c r="A228" s="70">
        <v>218</v>
      </c>
      <c r="B228" s="61">
        <v>1.1857798165137616</v>
      </c>
      <c r="C228" s="62">
        <v>75</v>
      </c>
      <c r="D228" s="71">
        <f t="shared" si="20"/>
        <v>112.64908256880736</v>
      </c>
      <c r="E228" s="64">
        <f t="shared" si="21"/>
        <v>136.36467889908258</v>
      </c>
      <c r="F228" s="65">
        <f t="shared" si="22"/>
        <v>259.68577981651379</v>
      </c>
      <c r="G228" s="64">
        <f t="shared" si="23"/>
        <v>278.65825688073397</v>
      </c>
      <c r="H228" s="66">
        <f t="shared" si="25"/>
        <v>44.639449541284399</v>
      </c>
      <c r="I228" s="66">
        <f t="shared" si="24"/>
        <v>47.827981651376142</v>
      </c>
      <c r="J228" s="74">
        <v>1.0628440366972476</v>
      </c>
      <c r="K228" s="61"/>
      <c r="L228" s="62"/>
      <c r="M228" s="55"/>
      <c r="N228" s="55"/>
      <c r="O228" s="55"/>
      <c r="P228" s="55"/>
      <c r="Q228" s="75"/>
      <c r="R228" s="75"/>
      <c r="S228" s="76"/>
    </row>
    <row r="229" spans="1:19" x14ac:dyDescent="0.2">
      <c r="A229" s="70">
        <v>219</v>
      </c>
      <c r="B229" s="61">
        <v>1.1837899543378996</v>
      </c>
      <c r="C229" s="62">
        <v>75</v>
      </c>
      <c r="D229" s="71">
        <f t="shared" si="20"/>
        <v>112.46004566210046</v>
      </c>
      <c r="E229" s="64">
        <f t="shared" si="21"/>
        <v>136.13584474885846</v>
      </c>
      <c r="F229" s="65">
        <f t="shared" si="22"/>
        <v>259.25</v>
      </c>
      <c r="G229" s="64">
        <f t="shared" si="23"/>
        <v>278.1906392694064</v>
      </c>
      <c r="H229" s="66">
        <f t="shared" si="25"/>
        <v>44.560273972602737</v>
      </c>
      <c r="I229" s="66">
        <f t="shared" si="24"/>
        <v>47.743150684931507</v>
      </c>
      <c r="J229" s="74">
        <v>1.060958904109589</v>
      </c>
      <c r="K229" s="61"/>
      <c r="L229" s="62"/>
      <c r="M229" s="55"/>
      <c r="N229" s="55"/>
      <c r="O229" s="55"/>
      <c r="P229" s="55"/>
      <c r="Q229" s="75"/>
      <c r="R229" s="75"/>
      <c r="S229" s="76"/>
    </row>
    <row r="230" spans="1:19" x14ac:dyDescent="0.2">
      <c r="A230" s="70">
        <v>220</v>
      </c>
      <c r="B230" s="61">
        <v>1.1818181818181821</v>
      </c>
      <c r="C230" s="62">
        <v>75</v>
      </c>
      <c r="D230" s="71">
        <f t="shared" si="20"/>
        <v>112.27272727272729</v>
      </c>
      <c r="E230" s="64">
        <f t="shared" si="21"/>
        <v>135.90909090909093</v>
      </c>
      <c r="F230" s="65">
        <f t="shared" si="22"/>
        <v>258.81818181818187</v>
      </c>
      <c r="G230" s="64">
        <f t="shared" si="23"/>
        <v>277.7272727272728</v>
      </c>
      <c r="H230" s="66">
        <f t="shared" si="25"/>
        <v>44.481818181818184</v>
      </c>
      <c r="I230" s="66">
        <f t="shared" si="24"/>
        <v>47.659090909090907</v>
      </c>
      <c r="J230" s="74">
        <v>1.0590909090909091</v>
      </c>
      <c r="K230" s="61"/>
      <c r="L230" s="62"/>
      <c r="M230" s="55"/>
      <c r="N230" s="55"/>
      <c r="O230" s="55"/>
      <c r="P230" s="55"/>
      <c r="Q230" s="75"/>
      <c r="R230" s="75"/>
      <c r="S230" s="76"/>
    </row>
    <row r="231" spans="1:19" x14ac:dyDescent="0.2">
      <c r="A231" s="70">
        <v>221</v>
      </c>
      <c r="B231" s="61">
        <v>1.1796380090497738</v>
      </c>
      <c r="C231" s="62">
        <v>70</v>
      </c>
      <c r="D231" s="71">
        <f t="shared" si="20"/>
        <v>112.06561085972851</v>
      </c>
      <c r="E231" s="64">
        <f t="shared" si="21"/>
        <v>135.65837104072398</v>
      </c>
      <c r="F231" s="65">
        <f t="shared" si="22"/>
        <v>258.34072398190045</v>
      </c>
      <c r="G231" s="64">
        <f t="shared" si="23"/>
        <v>277.21493212669685</v>
      </c>
      <c r="H231" s="66">
        <f t="shared" si="25"/>
        <v>44.404072398190038</v>
      </c>
      <c r="I231" s="66">
        <f t="shared" si="24"/>
        <v>47.575791855203612</v>
      </c>
      <c r="J231" s="74">
        <v>1.0572398190045247</v>
      </c>
      <c r="K231" s="61"/>
      <c r="L231" s="62"/>
      <c r="M231" s="55"/>
      <c r="N231" s="55"/>
      <c r="O231" s="55"/>
      <c r="P231" s="55"/>
      <c r="Q231" s="75"/>
      <c r="R231" s="75"/>
      <c r="S231" s="76"/>
    </row>
    <row r="232" spans="1:19" x14ac:dyDescent="0.2">
      <c r="A232" s="70">
        <v>222</v>
      </c>
      <c r="B232" s="61">
        <v>1.1774774774774777</v>
      </c>
      <c r="C232" s="62">
        <v>70</v>
      </c>
      <c r="D232" s="71">
        <f t="shared" si="20"/>
        <v>111.86036036036037</v>
      </c>
      <c r="E232" s="64">
        <f t="shared" si="21"/>
        <v>135.40990990990994</v>
      </c>
      <c r="F232" s="65">
        <f t="shared" si="22"/>
        <v>257.86756756756762</v>
      </c>
      <c r="G232" s="64">
        <f t="shared" si="23"/>
        <v>276.70720720720726</v>
      </c>
      <c r="H232" s="66">
        <f t="shared" si="25"/>
        <v>44.327027027027029</v>
      </c>
      <c r="I232" s="66">
        <f t="shared" si="24"/>
        <v>47.493243243243242</v>
      </c>
      <c r="J232" s="74">
        <v>1.0554054054054054</v>
      </c>
      <c r="K232" s="61"/>
      <c r="L232" s="62"/>
      <c r="M232" s="55"/>
      <c r="N232" s="55"/>
      <c r="O232" s="55"/>
      <c r="P232" s="55"/>
      <c r="Q232" s="75"/>
      <c r="R232" s="75"/>
      <c r="S232" s="76"/>
    </row>
    <row r="233" spans="1:19" x14ac:dyDescent="0.2">
      <c r="A233" s="70">
        <v>223</v>
      </c>
      <c r="B233" s="61">
        <v>1.1753363228699552</v>
      </c>
      <c r="C233" s="62">
        <v>70</v>
      </c>
      <c r="D233" s="71">
        <f t="shared" si="20"/>
        <v>111.65695067264573</v>
      </c>
      <c r="E233" s="64">
        <f t="shared" si="21"/>
        <v>135.16367713004485</v>
      </c>
      <c r="F233" s="65">
        <f t="shared" si="22"/>
        <v>257.39865470852016</v>
      </c>
      <c r="G233" s="64">
        <f t="shared" si="23"/>
        <v>276.20403587443946</v>
      </c>
      <c r="H233" s="66">
        <f t="shared" si="25"/>
        <v>44.250672645739911</v>
      </c>
      <c r="I233" s="66">
        <f t="shared" si="24"/>
        <v>47.411434977578473</v>
      </c>
      <c r="J233" s="74">
        <v>1.0535874439461883</v>
      </c>
      <c r="K233" s="61"/>
      <c r="L233" s="62"/>
      <c r="M233" s="55"/>
      <c r="N233" s="55"/>
      <c r="O233" s="55"/>
      <c r="P233" s="55"/>
      <c r="Q233" s="75"/>
      <c r="R233" s="75"/>
      <c r="S233" s="76"/>
    </row>
    <row r="234" spans="1:19" x14ac:dyDescent="0.2">
      <c r="A234" s="70">
        <v>224</v>
      </c>
      <c r="B234" s="61">
        <v>1.1732142857142858</v>
      </c>
      <c r="C234" s="62">
        <v>70</v>
      </c>
      <c r="D234" s="71">
        <f t="shared" si="20"/>
        <v>111.45535714285715</v>
      </c>
      <c r="E234" s="64">
        <f t="shared" si="21"/>
        <v>134.91964285714286</v>
      </c>
      <c r="F234" s="65">
        <f t="shared" si="22"/>
        <v>256.93392857142857</v>
      </c>
      <c r="G234" s="64">
        <f t="shared" si="23"/>
        <v>275.70535714285717</v>
      </c>
      <c r="H234" s="66">
        <f t="shared" si="25"/>
        <v>44.17499999999999</v>
      </c>
      <c r="I234" s="66">
        <f t="shared" si="24"/>
        <v>47.330357142857132</v>
      </c>
      <c r="J234" s="74">
        <v>1.0517857142857141</v>
      </c>
      <c r="K234" s="61"/>
      <c r="L234" s="62"/>
      <c r="M234" s="55"/>
      <c r="N234" s="55"/>
      <c r="O234" s="55"/>
      <c r="P234" s="55"/>
      <c r="Q234" s="75"/>
      <c r="R234" s="75"/>
      <c r="S234" s="76"/>
    </row>
    <row r="235" spans="1:19" x14ac:dyDescent="0.2">
      <c r="A235" s="70">
        <v>225</v>
      </c>
      <c r="B235" s="61">
        <v>1.1711111111111112</v>
      </c>
      <c r="C235" s="62">
        <v>70</v>
      </c>
      <c r="D235" s="71">
        <f t="shared" si="20"/>
        <v>111.25555555555556</v>
      </c>
      <c r="E235" s="64">
        <f t="shared" si="21"/>
        <v>134.67777777777778</v>
      </c>
      <c r="F235" s="65">
        <f t="shared" si="22"/>
        <v>256.47333333333336</v>
      </c>
      <c r="G235" s="64">
        <f t="shared" si="23"/>
        <v>275.21111111111111</v>
      </c>
      <c r="H235" s="66">
        <f t="shared" si="25"/>
        <v>44.1</v>
      </c>
      <c r="I235" s="66">
        <f t="shared" si="24"/>
        <v>47.25</v>
      </c>
      <c r="J235" s="74">
        <v>1.05</v>
      </c>
      <c r="K235" s="61"/>
      <c r="L235" s="62"/>
      <c r="M235" s="55"/>
      <c r="N235" s="55"/>
      <c r="O235" s="55"/>
      <c r="P235" s="55"/>
      <c r="Q235" s="75"/>
      <c r="R235" s="75"/>
      <c r="S235" s="76"/>
    </row>
    <row r="236" spans="1:19" x14ac:dyDescent="0.2">
      <c r="A236" s="70">
        <v>226</v>
      </c>
      <c r="B236" s="61">
        <v>1.1690265486725666</v>
      </c>
      <c r="C236" s="62">
        <v>70</v>
      </c>
      <c r="D236" s="71">
        <f t="shared" si="20"/>
        <v>111.05752212389383</v>
      </c>
      <c r="E236" s="64">
        <f t="shared" si="21"/>
        <v>134.43805309734515</v>
      </c>
      <c r="F236" s="65">
        <f t="shared" si="22"/>
        <v>256.0168141592921</v>
      </c>
      <c r="G236" s="64">
        <f t="shared" si="23"/>
        <v>274.72123893805315</v>
      </c>
      <c r="H236" s="66">
        <f t="shared" si="25"/>
        <v>44.025663716814165</v>
      </c>
      <c r="I236" s="66">
        <f t="shared" si="24"/>
        <v>47.170353982300888</v>
      </c>
      <c r="J236" s="74">
        <v>1.0482300884955753</v>
      </c>
      <c r="K236" s="61"/>
      <c r="L236" s="62"/>
      <c r="M236" s="55"/>
      <c r="N236" s="55"/>
      <c r="O236" s="55"/>
      <c r="P236" s="55"/>
      <c r="Q236" s="75"/>
      <c r="R236" s="75"/>
      <c r="S236" s="76"/>
    </row>
    <row r="237" spans="1:19" x14ac:dyDescent="0.2">
      <c r="A237" s="70">
        <v>227</v>
      </c>
      <c r="B237" s="61">
        <v>1.1669603524229075</v>
      </c>
      <c r="C237" s="62">
        <v>70</v>
      </c>
      <c r="D237" s="71">
        <f t="shared" si="20"/>
        <v>110.86123348017621</v>
      </c>
      <c r="E237" s="64">
        <f t="shared" si="21"/>
        <v>134.20044052863437</v>
      </c>
      <c r="F237" s="65">
        <f t="shared" si="22"/>
        <v>255.56431718061674</v>
      </c>
      <c r="G237" s="64">
        <f t="shared" si="23"/>
        <v>274.23568281938327</v>
      </c>
      <c r="H237" s="66">
        <f t="shared" si="25"/>
        <v>43.951982378854623</v>
      </c>
      <c r="I237" s="66">
        <f t="shared" si="24"/>
        <v>47.091409691629948</v>
      </c>
      <c r="J237" s="74">
        <v>1.04647577092511</v>
      </c>
      <c r="K237" s="61"/>
      <c r="L237" s="62"/>
      <c r="M237" s="55"/>
      <c r="N237" s="55"/>
      <c r="O237" s="55"/>
      <c r="P237" s="55"/>
      <c r="Q237" s="75"/>
      <c r="R237" s="75"/>
      <c r="S237" s="76"/>
    </row>
    <row r="238" spans="1:19" x14ac:dyDescent="0.2">
      <c r="A238" s="70">
        <v>228</v>
      </c>
      <c r="B238" s="61">
        <v>1.1649122807017547</v>
      </c>
      <c r="C238" s="62">
        <v>70</v>
      </c>
      <c r="D238" s="71">
        <f t="shared" si="20"/>
        <v>110.6666666666667</v>
      </c>
      <c r="E238" s="64">
        <f t="shared" si="21"/>
        <v>133.96491228070178</v>
      </c>
      <c r="F238" s="65">
        <f t="shared" si="22"/>
        <v>255.11578947368429</v>
      </c>
      <c r="G238" s="64">
        <f t="shared" si="23"/>
        <v>273.75438596491233</v>
      </c>
      <c r="H238" s="66">
        <f t="shared" si="25"/>
        <v>43.878947368421045</v>
      </c>
      <c r="I238" s="66">
        <f t="shared" si="24"/>
        <v>47.013157894736835</v>
      </c>
      <c r="J238" s="74">
        <v>1.044736842105263</v>
      </c>
      <c r="K238" s="61"/>
      <c r="L238" s="62"/>
      <c r="M238" s="55"/>
      <c r="N238" s="55"/>
      <c r="O238" s="55"/>
      <c r="P238" s="55"/>
      <c r="Q238" s="75"/>
      <c r="R238" s="75"/>
      <c r="S238" s="76"/>
    </row>
    <row r="239" spans="1:19" x14ac:dyDescent="0.2">
      <c r="A239" s="70">
        <v>229</v>
      </c>
      <c r="B239" s="61">
        <v>1.1628820960698691</v>
      </c>
      <c r="C239" s="62">
        <v>70</v>
      </c>
      <c r="D239" s="71">
        <f t="shared" si="20"/>
        <v>110.47379912663757</v>
      </c>
      <c r="E239" s="64">
        <f t="shared" si="21"/>
        <v>133.73144104803495</v>
      </c>
      <c r="F239" s="65">
        <f t="shared" si="22"/>
        <v>254.67117903930134</v>
      </c>
      <c r="G239" s="64">
        <f t="shared" si="23"/>
        <v>273.27729257641926</v>
      </c>
      <c r="H239" s="66">
        <f t="shared" si="25"/>
        <v>43.806550218340611</v>
      </c>
      <c r="I239" s="66">
        <f t="shared" si="24"/>
        <v>46.935589519650655</v>
      </c>
      <c r="J239" s="74">
        <v>1.0430131004366812</v>
      </c>
      <c r="K239" s="61"/>
      <c r="L239" s="62"/>
      <c r="M239" s="55"/>
      <c r="N239" s="55"/>
      <c r="O239" s="55"/>
      <c r="P239" s="55"/>
      <c r="Q239" s="75"/>
      <c r="R239" s="75"/>
      <c r="S239" s="76"/>
    </row>
    <row r="240" spans="1:19" x14ac:dyDescent="0.2">
      <c r="A240" s="70">
        <v>230</v>
      </c>
      <c r="B240" s="61">
        <v>1.1608695652173915</v>
      </c>
      <c r="C240" s="62">
        <v>70</v>
      </c>
      <c r="D240" s="71">
        <f t="shared" si="20"/>
        <v>110.28260869565219</v>
      </c>
      <c r="E240" s="64">
        <f t="shared" si="21"/>
        <v>133.50000000000003</v>
      </c>
      <c r="F240" s="65">
        <f t="shared" si="22"/>
        <v>254.23043478260874</v>
      </c>
      <c r="G240" s="64">
        <f t="shared" si="23"/>
        <v>272.804347826087</v>
      </c>
      <c r="H240" s="66">
        <f t="shared" si="25"/>
        <v>43.734782608695646</v>
      </c>
      <c r="I240" s="66">
        <f t="shared" si="24"/>
        <v>46.858695652173907</v>
      </c>
      <c r="J240" s="74">
        <v>1.0413043478260868</v>
      </c>
      <c r="K240" s="61"/>
      <c r="L240" s="62"/>
      <c r="M240" s="55"/>
      <c r="N240" s="55"/>
      <c r="O240" s="55"/>
      <c r="P240" s="55"/>
      <c r="Q240" s="75"/>
      <c r="R240" s="75"/>
      <c r="S240" s="76"/>
    </row>
    <row r="241" spans="1:19" x14ac:dyDescent="0.2">
      <c r="A241" s="70">
        <v>231</v>
      </c>
      <c r="B241" s="61">
        <v>1.1588744588744591</v>
      </c>
      <c r="C241" s="62">
        <v>70</v>
      </c>
      <c r="D241" s="71">
        <f t="shared" si="20"/>
        <v>110.09307359307361</v>
      </c>
      <c r="E241" s="64">
        <f t="shared" si="21"/>
        <v>133.2705627705628</v>
      </c>
      <c r="F241" s="65">
        <f t="shared" si="22"/>
        <v>253.79350649350653</v>
      </c>
      <c r="G241" s="64">
        <f t="shared" si="23"/>
        <v>272.3354978354979</v>
      </c>
      <c r="H241" s="66">
        <f t="shared" si="25"/>
        <v>43.663636363636364</v>
      </c>
      <c r="I241" s="66">
        <f t="shared" si="24"/>
        <v>46.782467532467535</v>
      </c>
      <c r="J241" s="74">
        <v>1.0396103896103897</v>
      </c>
      <c r="K241" s="61"/>
      <c r="L241" s="62"/>
      <c r="M241" s="55"/>
      <c r="N241" s="55"/>
      <c r="O241" s="55"/>
      <c r="P241" s="55"/>
      <c r="Q241" s="75"/>
      <c r="R241" s="75"/>
      <c r="S241" s="76"/>
    </row>
    <row r="242" spans="1:19" x14ac:dyDescent="0.2">
      <c r="A242" s="70">
        <v>232</v>
      </c>
      <c r="B242" s="61">
        <v>1.1568965517241379</v>
      </c>
      <c r="C242" s="62">
        <v>70</v>
      </c>
      <c r="D242" s="71">
        <f t="shared" si="20"/>
        <v>109.9051724137931</v>
      </c>
      <c r="E242" s="64">
        <f t="shared" si="21"/>
        <v>133.04310344827584</v>
      </c>
      <c r="F242" s="65">
        <f t="shared" si="22"/>
        <v>253.3603448275862</v>
      </c>
      <c r="G242" s="64">
        <f t="shared" si="23"/>
        <v>271.87068965517238</v>
      </c>
      <c r="H242" s="66">
        <f t="shared" si="25"/>
        <v>43.593103448275862</v>
      </c>
      <c r="I242" s="66">
        <f t="shared" si="24"/>
        <v>46.706896551724135</v>
      </c>
      <c r="J242" s="74">
        <v>1.0379310344827586</v>
      </c>
      <c r="K242" s="61"/>
      <c r="L242" s="62"/>
      <c r="M242" s="55"/>
      <c r="N242" s="55"/>
      <c r="O242" s="55"/>
      <c r="P242" s="55"/>
      <c r="Q242" s="75"/>
      <c r="R242" s="75"/>
      <c r="S242" s="76"/>
    </row>
    <row r="243" spans="1:19" x14ac:dyDescent="0.2">
      <c r="A243" s="70">
        <v>233</v>
      </c>
      <c r="B243" s="61">
        <v>1.1549356223175968</v>
      </c>
      <c r="C243" s="62">
        <v>70</v>
      </c>
      <c r="D243" s="71">
        <f t="shared" si="20"/>
        <v>109.71888412017169</v>
      </c>
      <c r="E243" s="64">
        <f t="shared" si="21"/>
        <v>132.81759656652363</v>
      </c>
      <c r="F243" s="65">
        <f t="shared" si="22"/>
        <v>252.9309012875537</v>
      </c>
      <c r="G243" s="64">
        <f t="shared" si="23"/>
        <v>271.40987124463527</v>
      </c>
      <c r="H243" s="66">
        <f t="shared" si="25"/>
        <v>43.523175965665232</v>
      </c>
      <c r="I243" s="66">
        <f t="shared" si="24"/>
        <v>46.631974248927037</v>
      </c>
      <c r="J243" s="74">
        <v>1.0362660944206008</v>
      </c>
      <c r="K243" s="61"/>
      <c r="L243" s="62"/>
      <c r="M243" s="55"/>
      <c r="N243" s="55"/>
      <c r="O243" s="55"/>
      <c r="P243" s="55"/>
      <c r="Q243" s="75"/>
      <c r="R243" s="75"/>
      <c r="S243" s="76"/>
    </row>
    <row r="244" spans="1:19" x14ac:dyDescent="0.2">
      <c r="A244" s="70">
        <v>234</v>
      </c>
      <c r="B244" s="61">
        <v>1.1529914529914531</v>
      </c>
      <c r="C244" s="62">
        <v>70</v>
      </c>
      <c r="D244" s="71">
        <f t="shared" si="20"/>
        <v>109.53418803418805</v>
      </c>
      <c r="E244" s="64">
        <f t="shared" si="21"/>
        <v>132.59401709401712</v>
      </c>
      <c r="F244" s="65">
        <f t="shared" si="22"/>
        <v>252.50512820512824</v>
      </c>
      <c r="G244" s="64">
        <f t="shared" si="23"/>
        <v>270.95299145299145</v>
      </c>
      <c r="H244" s="66">
        <f t="shared" si="25"/>
        <v>43.45384615384615</v>
      </c>
      <c r="I244" s="66">
        <f t="shared" si="24"/>
        <v>46.557692307692299</v>
      </c>
      <c r="J244" s="74">
        <v>1.0346153846153845</v>
      </c>
      <c r="K244" s="61"/>
      <c r="L244" s="62"/>
      <c r="M244" s="55"/>
      <c r="N244" s="55"/>
      <c r="O244" s="55"/>
      <c r="P244" s="55"/>
      <c r="Q244" s="75"/>
      <c r="R244" s="75"/>
      <c r="S244" s="76"/>
    </row>
    <row r="245" spans="1:19" x14ac:dyDescent="0.2">
      <c r="A245" s="70">
        <v>235</v>
      </c>
      <c r="B245" s="61">
        <v>1.1510638297872342</v>
      </c>
      <c r="C245" s="62">
        <v>70</v>
      </c>
      <c r="D245" s="71">
        <f t="shared" si="20"/>
        <v>109.35106382978725</v>
      </c>
      <c r="E245" s="64">
        <f t="shared" si="21"/>
        <v>132.37234042553195</v>
      </c>
      <c r="F245" s="65">
        <f t="shared" si="22"/>
        <v>252.0829787234043</v>
      </c>
      <c r="G245" s="64">
        <f t="shared" si="23"/>
        <v>270.50000000000006</v>
      </c>
      <c r="H245" s="66">
        <f t="shared" si="25"/>
        <v>43.385106382978726</v>
      </c>
      <c r="I245" s="66">
        <f t="shared" si="24"/>
        <v>46.484042553191493</v>
      </c>
      <c r="J245" s="74">
        <v>1.0329787234042553</v>
      </c>
      <c r="K245" s="61"/>
      <c r="L245" s="62"/>
      <c r="M245" s="55"/>
      <c r="N245" s="55"/>
      <c r="O245" s="55"/>
      <c r="P245" s="55"/>
      <c r="Q245" s="75"/>
      <c r="R245" s="75"/>
      <c r="S245" s="76"/>
    </row>
    <row r="246" spans="1:19" x14ac:dyDescent="0.2">
      <c r="A246" s="70">
        <v>236</v>
      </c>
      <c r="B246" s="61">
        <v>1.1491525423728814</v>
      </c>
      <c r="C246" s="62">
        <v>70</v>
      </c>
      <c r="D246" s="71">
        <f t="shared" si="20"/>
        <v>109.16949152542374</v>
      </c>
      <c r="E246" s="64">
        <f t="shared" si="21"/>
        <v>132.15254237288136</v>
      </c>
      <c r="F246" s="65">
        <f t="shared" si="22"/>
        <v>251.66440677966105</v>
      </c>
      <c r="G246" s="64">
        <f t="shared" si="23"/>
        <v>270.05084745762713</v>
      </c>
      <c r="H246" s="66">
        <f t="shared" si="25"/>
        <v>43.316949152542364</v>
      </c>
      <c r="I246" s="66">
        <f t="shared" si="24"/>
        <v>46.411016949152533</v>
      </c>
      <c r="J246" s="74">
        <v>1.0313559322033896</v>
      </c>
      <c r="K246" s="61"/>
      <c r="L246" s="62"/>
      <c r="M246" s="55"/>
      <c r="N246" s="55"/>
      <c r="O246" s="55"/>
      <c r="P246" s="55"/>
      <c r="Q246" s="75"/>
      <c r="R246" s="75"/>
      <c r="S246" s="76"/>
    </row>
    <row r="247" spans="1:19" x14ac:dyDescent="0.2">
      <c r="A247" s="70">
        <v>237</v>
      </c>
      <c r="B247" s="61">
        <v>1.1472573839662448</v>
      </c>
      <c r="C247" s="62">
        <v>70</v>
      </c>
      <c r="D247" s="71">
        <f t="shared" si="20"/>
        <v>108.98945147679325</v>
      </c>
      <c r="E247" s="64">
        <f t="shared" si="21"/>
        <v>131.93459915611814</v>
      </c>
      <c r="F247" s="65">
        <f t="shared" si="22"/>
        <v>251.24936708860761</v>
      </c>
      <c r="G247" s="64">
        <f t="shared" si="23"/>
        <v>269.60548523206751</v>
      </c>
      <c r="H247" s="66">
        <f t="shared" si="25"/>
        <v>43.249367088607592</v>
      </c>
      <c r="I247" s="66">
        <f t="shared" si="24"/>
        <v>46.338607594936704</v>
      </c>
      <c r="J247" s="74">
        <v>1.0297468354430379</v>
      </c>
      <c r="K247" s="61"/>
      <c r="L247" s="62"/>
      <c r="M247" s="55"/>
      <c r="N247" s="55"/>
      <c r="O247" s="55"/>
      <c r="P247" s="55"/>
      <c r="Q247" s="75"/>
      <c r="R247" s="75"/>
      <c r="S247" s="76"/>
    </row>
    <row r="248" spans="1:19" x14ac:dyDescent="0.2">
      <c r="A248" s="70">
        <v>238</v>
      </c>
      <c r="B248" s="61">
        <v>1.1453781512605044</v>
      </c>
      <c r="C248" s="62">
        <v>70</v>
      </c>
      <c r="D248" s="71">
        <f t="shared" si="20"/>
        <v>108.81092436974791</v>
      </c>
      <c r="E248" s="64">
        <f t="shared" si="21"/>
        <v>131.718487394958</v>
      </c>
      <c r="F248" s="65">
        <f t="shared" si="22"/>
        <v>250.83781512605046</v>
      </c>
      <c r="G248" s="64">
        <f t="shared" si="23"/>
        <v>269.16386554621852</v>
      </c>
      <c r="H248" s="66">
        <f t="shared" si="25"/>
        <v>43.182352941176468</v>
      </c>
      <c r="I248" s="66">
        <f t="shared" si="24"/>
        <v>46.266806722689068</v>
      </c>
      <c r="J248" s="74">
        <v>1.0281512605042016</v>
      </c>
      <c r="K248" s="61"/>
      <c r="L248" s="62"/>
      <c r="M248" s="55"/>
      <c r="N248" s="55"/>
      <c r="O248" s="55"/>
      <c r="P248" s="55"/>
      <c r="Q248" s="75"/>
      <c r="R248" s="75"/>
      <c r="S248" s="76"/>
    </row>
    <row r="249" spans="1:19" x14ac:dyDescent="0.2">
      <c r="A249" s="70">
        <v>239</v>
      </c>
      <c r="B249" s="61">
        <v>1.1435146443514643</v>
      </c>
      <c r="C249" s="62">
        <v>70</v>
      </c>
      <c r="D249" s="71">
        <f t="shared" si="20"/>
        <v>108.63389121338911</v>
      </c>
      <c r="E249" s="64">
        <f t="shared" si="21"/>
        <v>131.5041841004184</v>
      </c>
      <c r="F249" s="65">
        <f t="shared" si="22"/>
        <v>250.42970711297068</v>
      </c>
      <c r="G249" s="64">
        <f t="shared" si="23"/>
        <v>268.72594142259413</v>
      </c>
      <c r="H249" s="66">
        <f t="shared" si="25"/>
        <v>43.115899581589957</v>
      </c>
      <c r="I249" s="66">
        <f t="shared" si="24"/>
        <v>46.195606694560666</v>
      </c>
      <c r="J249" s="74">
        <v>1.0265690376569037</v>
      </c>
      <c r="K249" s="61"/>
      <c r="L249" s="62"/>
      <c r="M249" s="55"/>
      <c r="N249" s="55"/>
      <c r="O249" s="55"/>
      <c r="P249" s="55"/>
      <c r="Q249" s="75"/>
      <c r="R249" s="75"/>
      <c r="S249" s="76"/>
    </row>
    <row r="250" spans="1:19" x14ac:dyDescent="0.2">
      <c r="A250" s="70">
        <v>240</v>
      </c>
      <c r="B250" s="61">
        <v>1.1416666666666668</v>
      </c>
      <c r="C250" s="62">
        <v>70</v>
      </c>
      <c r="D250" s="71">
        <f t="shared" si="20"/>
        <v>108.45833333333334</v>
      </c>
      <c r="E250" s="64">
        <f t="shared" si="21"/>
        <v>131.29166666666669</v>
      </c>
      <c r="F250" s="65">
        <f t="shared" si="22"/>
        <v>250.02500000000003</v>
      </c>
      <c r="G250" s="64">
        <f t="shared" si="23"/>
        <v>268.29166666666669</v>
      </c>
      <c r="H250" s="66">
        <f t="shared" si="25"/>
        <v>43.05</v>
      </c>
      <c r="I250" s="66">
        <f t="shared" si="24"/>
        <v>46.124999999999993</v>
      </c>
      <c r="J250" s="74">
        <v>1.0249999999999999</v>
      </c>
      <c r="K250" s="61"/>
      <c r="L250" s="62"/>
      <c r="M250" s="55"/>
      <c r="N250" s="55"/>
      <c r="O250" s="55"/>
      <c r="P250" s="55"/>
      <c r="Q250" s="75"/>
      <c r="R250" s="75"/>
      <c r="S250" s="76"/>
    </row>
    <row r="251" spans="1:19" x14ac:dyDescent="0.2">
      <c r="A251" s="70">
        <v>241</v>
      </c>
      <c r="B251" s="61">
        <v>1.1398340248962657</v>
      </c>
      <c r="C251" s="62">
        <v>70</v>
      </c>
      <c r="D251" s="71">
        <f t="shared" si="20"/>
        <v>108.28423236514524</v>
      </c>
      <c r="E251" s="64">
        <f t="shared" si="21"/>
        <v>131.08091286307055</v>
      </c>
      <c r="F251" s="65">
        <f t="shared" si="22"/>
        <v>249.62365145228219</v>
      </c>
      <c r="G251" s="64">
        <f t="shared" si="23"/>
        <v>267.86099585062243</v>
      </c>
      <c r="H251" s="66">
        <f t="shared" si="25"/>
        <v>42.984647302904563</v>
      </c>
      <c r="I251" s="66">
        <f t="shared" si="24"/>
        <v>46.05497925311203</v>
      </c>
      <c r="J251" s="74">
        <v>1.0234439834024895</v>
      </c>
      <c r="K251" s="61"/>
      <c r="L251" s="62"/>
      <c r="M251" s="55"/>
      <c r="N251" s="55"/>
      <c r="O251" s="55"/>
      <c r="P251" s="55"/>
      <c r="Q251" s="75"/>
      <c r="R251" s="75"/>
      <c r="S251" s="76"/>
    </row>
    <row r="252" spans="1:19" x14ac:dyDescent="0.2">
      <c r="A252" s="70">
        <v>242</v>
      </c>
      <c r="B252" s="61">
        <v>1.1380165289256201</v>
      </c>
      <c r="C252" s="62">
        <v>70</v>
      </c>
      <c r="D252" s="71">
        <f t="shared" si="20"/>
        <v>108.11157024793391</v>
      </c>
      <c r="E252" s="64">
        <f t="shared" si="21"/>
        <v>130.87190082644631</v>
      </c>
      <c r="F252" s="65">
        <f t="shared" si="22"/>
        <v>249.22561983471081</v>
      </c>
      <c r="G252" s="64">
        <f t="shared" si="23"/>
        <v>267.43388429752071</v>
      </c>
      <c r="H252" s="66">
        <f t="shared" si="25"/>
        <v>42.9198347107438</v>
      </c>
      <c r="I252" s="66">
        <f t="shared" si="24"/>
        <v>45.985537190082646</v>
      </c>
      <c r="J252" s="74">
        <v>1.021900826446281</v>
      </c>
      <c r="K252" s="61"/>
      <c r="L252" s="62"/>
      <c r="M252" s="55"/>
      <c r="N252" s="55"/>
      <c r="O252" s="55"/>
      <c r="P252" s="55"/>
      <c r="Q252" s="75"/>
      <c r="R252" s="75"/>
      <c r="S252" s="76"/>
    </row>
    <row r="253" spans="1:19" x14ac:dyDescent="0.2">
      <c r="A253" s="70">
        <v>243</v>
      </c>
      <c r="B253" s="61">
        <v>1.1362139917695473</v>
      </c>
      <c r="C253" s="62">
        <v>70</v>
      </c>
      <c r="D253" s="71">
        <f t="shared" si="20"/>
        <v>107.940329218107</v>
      </c>
      <c r="E253" s="64">
        <f t="shared" si="21"/>
        <v>130.66460905349794</v>
      </c>
      <c r="F253" s="65">
        <f t="shared" si="22"/>
        <v>248.83086419753084</v>
      </c>
      <c r="G253" s="64">
        <f t="shared" si="23"/>
        <v>267.01028806584361</v>
      </c>
      <c r="H253" s="66">
        <f t="shared" si="25"/>
        <v>42.855555555555554</v>
      </c>
      <c r="I253" s="66">
        <f t="shared" si="24"/>
        <v>45.916666666666664</v>
      </c>
      <c r="J253" s="74">
        <v>1.0203703703703704</v>
      </c>
      <c r="K253" s="61"/>
      <c r="L253" s="62"/>
      <c r="M253" s="55"/>
      <c r="N253" s="55"/>
      <c r="O253" s="55"/>
      <c r="P253" s="55"/>
      <c r="Q253" s="75"/>
      <c r="R253" s="75"/>
      <c r="S253" s="76"/>
    </row>
    <row r="254" spans="1:19" x14ac:dyDescent="0.2">
      <c r="A254" s="70">
        <v>244</v>
      </c>
      <c r="B254" s="61">
        <v>1.1344262295081968</v>
      </c>
      <c r="C254" s="62">
        <v>70</v>
      </c>
      <c r="D254" s="71">
        <f t="shared" si="20"/>
        <v>107.7704918032787</v>
      </c>
      <c r="E254" s="64">
        <f t="shared" si="21"/>
        <v>130.45901639344262</v>
      </c>
      <c r="F254" s="65">
        <f t="shared" si="22"/>
        <v>248.43934426229509</v>
      </c>
      <c r="G254" s="64">
        <f t="shared" si="23"/>
        <v>266.59016393442624</v>
      </c>
      <c r="H254" s="66">
        <f t="shared" si="25"/>
        <v>42.791803278688526</v>
      </c>
      <c r="I254" s="66">
        <f t="shared" si="24"/>
        <v>45.848360655737707</v>
      </c>
      <c r="J254" s="74">
        <v>1.0188524590163934</v>
      </c>
      <c r="K254" s="61"/>
      <c r="L254" s="62"/>
      <c r="M254" s="55"/>
      <c r="N254" s="55"/>
      <c r="O254" s="55"/>
      <c r="P254" s="55"/>
      <c r="Q254" s="75"/>
      <c r="R254" s="75"/>
      <c r="S254" s="76"/>
    </row>
    <row r="255" spans="1:19" x14ac:dyDescent="0.2">
      <c r="A255" s="70">
        <v>245</v>
      </c>
      <c r="B255" s="61">
        <v>1.1326530612244898</v>
      </c>
      <c r="C255" s="62">
        <v>70</v>
      </c>
      <c r="D255" s="71">
        <f t="shared" si="20"/>
        <v>107.60204081632654</v>
      </c>
      <c r="E255" s="64">
        <f t="shared" si="21"/>
        <v>130.25510204081633</v>
      </c>
      <c r="F255" s="65">
        <f t="shared" si="22"/>
        <v>248.05102040816328</v>
      </c>
      <c r="G255" s="64">
        <f t="shared" si="23"/>
        <v>266.17346938775512</v>
      </c>
      <c r="H255" s="66">
        <f t="shared" si="25"/>
        <v>42.728571428571421</v>
      </c>
      <c r="I255" s="66">
        <f t="shared" si="24"/>
        <v>45.780612244897952</v>
      </c>
      <c r="J255" s="74">
        <v>1.0173469387755101</v>
      </c>
      <c r="K255" s="61"/>
      <c r="L255" s="62"/>
      <c r="M255" s="55"/>
      <c r="N255" s="55"/>
      <c r="O255" s="55"/>
      <c r="P255" s="55"/>
      <c r="Q255" s="75"/>
      <c r="R255" s="75"/>
      <c r="S255" s="76"/>
    </row>
    <row r="256" spans="1:19" x14ac:dyDescent="0.2">
      <c r="A256" s="70">
        <v>246</v>
      </c>
      <c r="B256" s="61">
        <v>1.1308943089430894</v>
      </c>
      <c r="C256" s="62">
        <v>70</v>
      </c>
      <c r="D256" s="71">
        <f t="shared" si="20"/>
        <v>107.4349593495935</v>
      </c>
      <c r="E256" s="64">
        <f t="shared" si="21"/>
        <v>130.05284552845529</v>
      </c>
      <c r="F256" s="65">
        <f t="shared" si="22"/>
        <v>247.66585365853658</v>
      </c>
      <c r="G256" s="64">
        <f t="shared" si="23"/>
        <v>265.76016260162601</v>
      </c>
      <c r="H256" s="66">
        <f t="shared" si="25"/>
        <v>42.665853658536577</v>
      </c>
      <c r="I256" s="66">
        <f t="shared" si="24"/>
        <v>45.713414634146332</v>
      </c>
      <c r="J256" s="74">
        <v>1.0158536585365852</v>
      </c>
      <c r="K256" s="61"/>
      <c r="L256" s="62"/>
      <c r="M256" s="55"/>
      <c r="N256" s="55"/>
      <c r="O256" s="55"/>
      <c r="P256" s="55"/>
      <c r="Q256" s="75"/>
      <c r="R256" s="75"/>
      <c r="S256" s="76"/>
    </row>
    <row r="257" spans="1:19" x14ac:dyDescent="0.2">
      <c r="A257" s="70">
        <v>247</v>
      </c>
      <c r="B257" s="61">
        <v>1.1291497975708502</v>
      </c>
      <c r="C257" s="62">
        <v>70</v>
      </c>
      <c r="D257" s="71">
        <f t="shared" si="20"/>
        <v>107.26923076923077</v>
      </c>
      <c r="E257" s="64">
        <f t="shared" si="21"/>
        <v>129.85222672064776</v>
      </c>
      <c r="F257" s="65">
        <f t="shared" si="22"/>
        <v>247.28380566801619</v>
      </c>
      <c r="G257" s="64">
        <f t="shared" si="23"/>
        <v>265.35020242914982</v>
      </c>
      <c r="H257" s="66">
        <f t="shared" si="25"/>
        <v>42.603643724696354</v>
      </c>
      <c r="I257" s="66">
        <f t="shared" si="24"/>
        <v>45.646761133603242</v>
      </c>
      <c r="J257" s="74">
        <v>1.0143724696356275</v>
      </c>
      <c r="K257" s="61"/>
      <c r="L257" s="62"/>
      <c r="M257" s="55"/>
      <c r="N257" s="55"/>
      <c r="O257" s="55"/>
      <c r="P257" s="55"/>
      <c r="Q257" s="75"/>
      <c r="R257" s="75"/>
      <c r="S257" s="76"/>
    </row>
    <row r="258" spans="1:19" x14ac:dyDescent="0.2">
      <c r="A258" s="70">
        <v>248</v>
      </c>
      <c r="B258" s="61">
        <v>1.1274193548387097</v>
      </c>
      <c r="C258" s="62">
        <v>70</v>
      </c>
      <c r="D258" s="71">
        <f t="shared" si="20"/>
        <v>107.10483870967742</v>
      </c>
      <c r="E258" s="64">
        <f t="shared" si="21"/>
        <v>129.65322580645162</v>
      </c>
      <c r="F258" s="65">
        <f t="shared" si="22"/>
        <v>246.90483870967742</v>
      </c>
      <c r="G258" s="64">
        <f t="shared" si="23"/>
        <v>264.94354838709677</v>
      </c>
      <c r="H258" s="66">
        <f t="shared" si="25"/>
        <v>42.541935483870972</v>
      </c>
      <c r="I258" s="66">
        <f t="shared" si="24"/>
        <v>45.580645161290327</v>
      </c>
      <c r="J258" s="74">
        <v>1.0129032258064516</v>
      </c>
      <c r="K258" s="61"/>
      <c r="L258" s="62"/>
      <c r="M258" s="55"/>
      <c r="N258" s="55"/>
      <c r="O258" s="55"/>
      <c r="P258" s="55"/>
      <c r="Q258" s="75"/>
      <c r="R258" s="75"/>
      <c r="S258" s="76"/>
    </row>
    <row r="259" spans="1:19" x14ac:dyDescent="0.2">
      <c r="A259" s="70">
        <v>249</v>
      </c>
      <c r="B259" s="61">
        <v>1.1257028112449801</v>
      </c>
      <c r="C259" s="62">
        <v>70</v>
      </c>
      <c r="D259" s="71">
        <f t="shared" si="20"/>
        <v>106.94176706827311</v>
      </c>
      <c r="E259" s="64">
        <f t="shared" si="21"/>
        <v>129.4558232931727</v>
      </c>
      <c r="F259" s="65">
        <f t="shared" si="22"/>
        <v>246.52891566265063</v>
      </c>
      <c r="G259" s="64">
        <f t="shared" si="23"/>
        <v>264.5401606425703</v>
      </c>
      <c r="H259" s="66">
        <f t="shared" si="25"/>
        <v>42.480722891566266</v>
      </c>
      <c r="I259" s="66">
        <f t="shared" si="24"/>
        <v>45.515060240963855</v>
      </c>
      <c r="J259" s="74">
        <v>1.0114457831325301</v>
      </c>
      <c r="K259" s="61"/>
      <c r="L259" s="62"/>
      <c r="M259" s="55"/>
      <c r="N259" s="55"/>
      <c r="O259" s="55"/>
      <c r="P259" s="55"/>
      <c r="Q259" s="75"/>
      <c r="R259" s="75"/>
      <c r="S259" s="76"/>
    </row>
    <row r="260" spans="1:19" x14ac:dyDescent="0.2">
      <c r="A260" s="70">
        <v>250</v>
      </c>
      <c r="B260" s="61">
        <v>1.1240000000000001</v>
      </c>
      <c r="C260" s="62">
        <v>70</v>
      </c>
      <c r="D260" s="71">
        <f t="shared" si="20"/>
        <v>106.78000000000002</v>
      </c>
      <c r="E260" s="64">
        <f t="shared" si="21"/>
        <v>129.26000000000002</v>
      </c>
      <c r="F260" s="65">
        <f t="shared" si="22"/>
        <v>246.15600000000003</v>
      </c>
      <c r="G260" s="64">
        <f t="shared" si="23"/>
        <v>264.14000000000004</v>
      </c>
      <c r="H260" s="66">
        <f t="shared" si="25"/>
        <v>42.42</v>
      </c>
      <c r="I260" s="66">
        <f t="shared" si="24"/>
        <v>45.45</v>
      </c>
      <c r="J260" s="74">
        <v>1.01</v>
      </c>
      <c r="K260" s="61"/>
      <c r="L260" s="62"/>
      <c r="M260" s="55"/>
      <c r="N260" s="55"/>
      <c r="O260" s="55"/>
      <c r="P260" s="55"/>
      <c r="Q260" s="75"/>
      <c r="R260" s="75"/>
      <c r="S260" s="76"/>
    </row>
    <row r="261" spans="1:19" x14ac:dyDescent="0.2">
      <c r="A261" s="70">
        <v>251</v>
      </c>
      <c r="B261" s="61">
        <v>1.1223107569721116</v>
      </c>
      <c r="C261" s="62">
        <v>70</v>
      </c>
      <c r="D261" s="71">
        <f t="shared" si="20"/>
        <v>106.61952191235061</v>
      </c>
      <c r="E261" s="64">
        <f t="shared" si="21"/>
        <v>129.06573705179284</v>
      </c>
      <c r="F261" s="65">
        <f t="shared" si="22"/>
        <v>245.78605577689243</v>
      </c>
      <c r="G261" s="64">
        <f t="shared" si="23"/>
        <v>263.74302788844619</v>
      </c>
      <c r="H261" s="66">
        <f t="shared" si="25"/>
        <v>42.359760956175293</v>
      </c>
      <c r="I261" s="66">
        <f t="shared" si="24"/>
        <v>45.385458167330668</v>
      </c>
      <c r="J261" s="74">
        <v>1.0085657370517926</v>
      </c>
      <c r="K261" s="61"/>
      <c r="L261" s="62"/>
      <c r="M261" s="55"/>
      <c r="N261" s="55"/>
      <c r="O261" s="55"/>
      <c r="P261" s="55"/>
      <c r="Q261" s="75"/>
      <c r="R261" s="75"/>
      <c r="S261" s="76"/>
    </row>
    <row r="262" spans="1:19" x14ac:dyDescent="0.2">
      <c r="A262" s="70">
        <v>252</v>
      </c>
      <c r="B262" s="61">
        <v>1.1206349206349209</v>
      </c>
      <c r="C262" s="62">
        <v>70</v>
      </c>
      <c r="D262" s="71">
        <f t="shared" si="20"/>
        <v>106.46031746031748</v>
      </c>
      <c r="E262" s="64">
        <f t="shared" si="21"/>
        <v>128.8730158730159</v>
      </c>
      <c r="F262" s="65">
        <f t="shared" si="22"/>
        <v>245.41904761904766</v>
      </c>
      <c r="G262" s="64">
        <f t="shared" si="23"/>
        <v>263.34920634920638</v>
      </c>
      <c r="H262" s="66">
        <f t="shared" si="25"/>
        <v>42.3</v>
      </c>
      <c r="I262" s="66">
        <f t="shared" si="24"/>
        <v>45.321428571428569</v>
      </c>
      <c r="J262" s="74">
        <v>1.0071428571428571</v>
      </c>
      <c r="K262" s="61"/>
      <c r="L262" s="62"/>
      <c r="M262" s="55"/>
      <c r="N262" s="55"/>
      <c r="O262" s="55"/>
      <c r="P262" s="55"/>
      <c r="Q262" s="75"/>
      <c r="R262" s="75"/>
      <c r="S262" s="76"/>
    </row>
    <row r="263" spans="1:19" x14ac:dyDescent="0.2">
      <c r="A263" s="70">
        <v>253</v>
      </c>
      <c r="B263" s="61">
        <v>1.1189723320158105</v>
      </c>
      <c r="C263" s="62">
        <v>70</v>
      </c>
      <c r="D263" s="71">
        <f t="shared" si="20"/>
        <v>106.302371541502</v>
      </c>
      <c r="E263" s="64">
        <f t="shared" si="21"/>
        <v>128.68181818181822</v>
      </c>
      <c r="F263" s="65">
        <f t="shared" si="22"/>
        <v>245.05494071146251</v>
      </c>
      <c r="G263" s="64">
        <f t="shared" si="23"/>
        <v>262.95849802371544</v>
      </c>
      <c r="H263" s="66">
        <f t="shared" si="25"/>
        <v>42.240711462450598</v>
      </c>
      <c r="I263" s="66">
        <f t="shared" si="24"/>
        <v>45.257905138339922</v>
      </c>
      <c r="J263" s="74">
        <v>1.0057312252964428</v>
      </c>
      <c r="K263" s="61"/>
      <c r="L263" s="62"/>
      <c r="M263" s="55"/>
      <c r="N263" s="55"/>
      <c r="O263" s="55"/>
      <c r="P263" s="55"/>
      <c r="Q263" s="75"/>
      <c r="R263" s="75"/>
      <c r="S263" s="76"/>
    </row>
    <row r="264" spans="1:19" x14ac:dyDescent="0.2">
      <c r="A264" s="70">
        <v>254</v>
      </c>
      <c r="B264" s="61">
        <v>1.1173228346456694</v>
      </c>
      <c r="C264" s="62">
        <v>70</v>
      </c>
      <c r="D264" s="71">
        <f t="shared" si="20"/>
        <v>106.14566929133859</v>
      </c>
      <c r="E264" s="64">
        <f t="shared" si="21"/>
        <v>128.49212598425197</v>
      </c>
      <c r="F264" s="65">
        <f t="shared" si="22"/>
        <v>244.69370078740161</v>
      </c>
      <c r="G264" s="64">
        <f t="shared" si="23"/>
        <v>262.57086614173232</v>
      </c>
      <c r="H264" s="66">
        <f t="shared" si="25"/>
        <v>42.181889763779516</v>
      </c>
      <c r="I264" s="66">
        <f t="shared" si="24"/>
        <v>45.194881889763764</v>
      </c>
      <c r="J264" s="74">
        <v>1.004330708661417</v>
      </c>
      <c r="K264" s="61"/>
      <c r="L264" s="62"/>
      <c r="M264" s="55"/>
      <c r="N264" s="55"/>
      <c r="O264" s="55"/>
      <c r="P264" s="55"/>
      <c r="Q264" s="75"/>
      <c r="R264" s="75"/>
      <c r="S264" s="76"/>
    </row>
    <row r="265" spans="1:19" x14ac:dyDescent="0.2">
      <c r="A265" s="70">
        <v>255</v>
      </c>
      <c r="B265" s="61">
        <v>1.115686274509804</v>
      </c>
      <c r="C265" s="62">
        <v>70</v>
      </c>
      <c r="D265" s="71">
        <f t="shared" si="20"/>
        <v>105.99019607843138</v>
      </c>
      <c r="E265" s="64">
        <f t="shared" si="21"/>
        <v>128.30392156862746</v>
      </c>
      <c r="F265" s="65">
        <f t="shared" si="22"/>
        <v>244.33529411764707</v>
      </c>
      <c r="G265" s="64">
        <f t="shared" si="23"/>
        <v>262.18627450980392</v>
      </c>
      <c r="H265" s="66">
        <f t="shared" si="25"/>
        <v>42.123529411764707</v>
      </c>
      <c r="I265" s="66">
        <f t="shared" si="24"/>
        <v>45.132352941176471</v>
      </c>
      <c r="J265" s="74">
        <v>1.0029411764705882</v>
      </c>
      <c r="K265" s="61"/>
      <c r="L265" s="62"/>
      <c r="M265" s="55"/>
      <c r="N265" s="55"/>
      <c r="O265" s="55"/>
      <c r="P265" s="55"/>
      <c r="Q265" s="75"/>
      <c r="R265" s="75"/>
      <c r="S265" s="76"/>
    </row>
    <row r="266" spans="1:19" x14ac:dyDescent="0.2">
      <c r="A266" s="70">
        <v>256</v>
      </c>
      <c r="B266" s="61">
        <v>1.1140625</v>
      </c>
      <c r="C266" s="62">
        <v>70</v>
      </c>
      <c r="D266" s="71">
        <f t="shared" si="20"/>
        <v>105.8359375</v>
      </c>
      <c r="E266" s="64">
        <f t="shared" si="21"/>
        <v>128.1171875</v>
      </c>
      <c r="F266" s="65">
        <f t="shared" si="22"/>
        <v>243.97968749999998</v>
      </c>
      <c r="G266" s="64">
        <f t="shared" si="23"/>
        <v>261.8046875</v>
      </c>
      <c r="H266" s="66">
        <f t="shared" si="25"/>
        <v>42.065624999999997</v>
      </c>
      <c r="I266" s="66">
        <f t="shared" si="24"/>
        <v>45.070312499999993</v>
      </c>
      <c r="J266" s="74">
        <v>1.0015624999999999</v>
      </c>
      <c r="K266" s="61"/>
      <c r="L266" s="62"/>
      <c r="M266" s="55"/>
      <c r="N266" s="55"/>
      <c r="O266" s="55"/>
      <c r="P266" s="55"/>
      <c r="Q266" s="75"/>
      <c r="R266" s="75"/>
      <c r="S266" s="76"/>
    </row>
    <row r="267" spans="1:19" x14ac:dyDescent="0.2">
      <c r="A267" s="70">
        <v>257</v>
      </c>
      <c r="B267" s="61">
        <v>1.1124513618677043</v>
      </c>
      <c r="C267" s="62">
        <v>70</v>
      </c>
      <c r="D267" s="71">
        <f t="shared" ref="D267:D330" si="26">B267*$D$7</f>
        <v>105.68287937743192</v>
      </c>
      <c r="E267" s="64">
        <f t="shared" ref="E267:E330" si="27">B267*$E$7</f>
        <v>127.931906614786</v>
      </c>
      <c r="F267" s="65">
        <f t="shared" ref="F267:F330" si="28">B267*$F$7</f>
        <v>243.62684824902723</v>
      </c>
      <c r="G267" s="64">
        <f t="shared" ref="G267:G330" si="29">B267*$G$7</f>
        <v>261.4260700389105</v>
      </c>
      <c r="H267" s="66">
        <f t="shared" si="25"/>
        <v>42.008171206225668</v>
      </c>
      <c r="I267" s="66">
        <f t="shared" ref="I267:I330" si="30">$I$7*J267</f>
        <v>45.008754863813216</v>
      </c>
      <c r="J267" s="74">
        <v>1.0001945525291827</v>
      </c>
      <c r="K267" s="61"/>
      <c r="L267" s="62"/>
      <c r="M267" s="55"/>
      <c r="N267" s="55"/>
      <c r="O267" s="55"/>
      <c r="P267" s="55"/>
      <c r="Q267" s="75"/>
      <c r="R267" s="75"/>
      <c r="S267" s="76"/>
    </row>
    <row r="268" spans="1:19" x14ac:dyDescent="0.2">
      <c r="A268" s="70">
        <v>258</v>
      </c>
      <c r="B268" s="61">
        <v>1.1108527131782948</v>
      </c>
      <c r="C268" s="62">
        <v>70</v>
      </c>
      <c r="D268" s="71">
        <f t="shared" si="26"/>
        <v>105.53100775193801</v>
      </c>
      <c r="E268" s="64">
        <f t="shared" si="27"/>
        <v>127.7480620155039</v>
      </c>
      <c r="F268" s="65">
        <f t="shared" si="28"/>
        <v>243.27674418604656</v>
      </c>
      <c r="G268" s="64">
        <f t="shared" si="29"/>
        <v>261.05038759689927</v>
      </c>
      <c r="H268" s="66">
        <f t="shared" ref="H268:H331" si="31">J268*$H$7</f>
        <v>41.951162790697666</v>
      </c>
      <c r="I268" s="66">
        <f t="shared" si="30"/>
        <v>44.947674418604642</v>
      </c>
      <c r="J268" s="74">
        <v>0.99883720930232545</v>
      </c>
      <c r="K268" s="61"/>
      <c r="L268" s="62"/>
      <c r="M268" s="55"/>
      <c r="N268" s="55"/>
      <c r="O268" s="55"/>
      <c r="P268" s="55"/>
      <c r="Q268" s="75"/>
      <c r="R268" s="75"/>
      <c r="S268" s="76"/>
    </row>
    <row r="269" spans="1:19" x14ac:dyDescent="0.2">
      <c r="A269" s="70">
        <v>259</v>
      </c>
      <c r="B269" s="61">
        <v>1.1092664092664093</v>
      </c>
      <c r="C269" s="62">
        <v>70</v>
      </c>
      <c r="D269" s="71">
        <f t="shared" si="26"/>
        <v>105.38030888030889</v>
      </c>
      <c r="E269" s="64">
        <f t="shared" si="27"/>
        <v>127.56563706563706</v>
      </c>
      <c r="F269" s="65">
        <f t="shared" si="28"/>
        <v>242.92934362934363</v>
      </c>
      <c r="G269" s="64">
        <f t="shared" si="29"/>
        <v>260.67760617760621</v>
      </c>
      <c r="H269" s="66">
        <f t="shared" si="31"/>
        <v>41.894594594594594</v>
      </c>
      <c r="I269" s="66">
        <f t="shared" si="30"/>
        <v>44.887065637065639</v>
      </c>
      <c r="J269" s="74">
        <v>0.99749034749034748</v>
      </c>
      <c r="K269" s="61"/>
      <c r="L269" s="62"/>
      <c r="M269" s="55"/>
      <c r="N269" s="55"/>
      <c r="O269" s="55"/>
      <c r="P269" s="55"/>
      <c r="Q269" s="75"/>
      <c r="R269" s="75"/>
      <c r="S269" s="76"/>
    </row>
    <row r="270" spans="1:19" x14ac:dyDescent="0.2">
      <c r="A270" s="70">
        <v>260</v>
      </c>
      <c r="B270" s="61">
        <v>1.1076923076923078</v>
      </c>
      <c r="C270" s="62">
        <v>70</v>
      </c>
      <c r="D270" s="71">
        <f t="shared" si="26"/>
        <v>105.23076923076924</v>
      </c>
      <c r="E270" s="64">
        <f t="shared" si="27"/>
        <v>127.38461538461539</v>
      </c>
      <c r="F270" s="65">
        <f t="shared" si="28"/>
        <v>242.5846153846154</v>
      </c>
      <c r="G270" s="64">
        <f t="shared" si="29"/>
        <v>260.30769230769232</v>
      </c>
      <c r="H270" s="66">
        <f t="shared" si="31"/>
        <v>41.838461538461537</v>
      </c>
      <c r="I270" s="66">
        <f t="shared" si="30"/>
        <v>44.82692307692308</v>
      </c>
      <c r="J270" s="74">
        <v>0.99615384615384617</v>
      </c>
      <c r="K270" s="61"/>
      <c r="L270" s="62"/>
      <c r="M270" s="55"/>
      <c r="N270" s="55"/>
      <c r="O270" s="55"/>
      <c r="P270" s="55"/>
      <c r="Q270" s="75"/>
      <c r="R270" s="75"/>
      <c r="S270" s="76"/>
    </row>
    <row r="271" spans="1:19" x14ac:dyDescent="0.2">
      <c r="A271" s="70">
        <v>261</v>
      </c>
      <c r="B271" s="61">
        <v>1.1061302681992338</v>
      </c>
      <c r="C271" s="62">
        <v>70</v>
      </c>
      <c r="D271" s="71">
        <f t="shared" si="26"/>
        <v>105.0823754789272</v>
      </c>
      <c r="E271" s="64">
        <f t="shared" si="27"/>
        <v>127.20498084291188</v>
      </c>
      <c r="F271" s="65">
        <f t="shared" si="28"/>
        <v>242.24252873563219</v>
      </c>
      <c r="G271" s="64">
        <f t="shared" si="29"/>
        <v>259.94061302681996</v>
      </c>
      <c r="H271" s="66">
        <f t="shared" si="31"/>
        <v>41.782758620689656</v>
      </c>
      <c r="I271" s="66">
        <f t="shared" si="30"/>
        <v>44.767241379310342</v>
      </c>
      <c r="J271" s="74">
        <v>0.99482758620689649</v>
      </c>
      <c r="K271" s="61"/>
      <c r="L271" s="62"/>
      <c r="M271" s="55"/>
      <c r="N271" s="55"/>
      <c r="O271" s="55"/>
      <c r="P271" s="55"/>
      <c r="Q271" s="75"/>
      <c r="R271" s="75"/>
      <c r="S271" s="76"/>
    </row>
    <row r="272" spans="1:19" x14ac:dyDescent="0.2">
      <c r="A272" s="70">
        <v>262</v>
      </c>
      <c r="B272" s="61">
        <v>1.1045801526717558</v>
      </c>
      <c r="C272" s="62">
        <v>70</v>
      </c>
      <c r="D272" s="71">
        <f t="shared" si="26"/>
        <v>104.93511450381681</v>
      </c>
      <c r="E272" s="64">
        <f t="shared" si="27"/>
        <v>127.02671755725191</v>
      </c>
      <c r="F272" s="65">
        <f t="shared" si="28"/>
        <v>241.90305343511451</v>
      </c>
      <c r="G272" s="64">
        <f t="shared" si="29"/>
        <v>259.57633587786262</v>
      </c>
      <c r="H272" s="66">
        <f t="shared" si="31"/>
        <v>41.72748091603053</v>
      </c>
      <c r="I272" s="66">
        <f t="shared" si="30"/>
        <v>44.708015267175568</v>
      </c>
      <c r="J272" s="74">
        <v>0.99351145038167932</v>
      </c>
      <c r="K272" s="61"/>
      <c r="L272" s="62"/>
      <c r="M272" s="55"/>
      <c r="N272" s="55"/>
      <c r="O272" s="55"/>
      <c r="P272" s="55"/>
      <c r="Q272" s="75"/>
      <c r="R272" s="75"/>
      <c r="S272" s="76"/>
    </row>
    <row r="273" spans="1:19" x14ac:dyDescent="0.2">
      <c r="A273" s="70">
        <v>263</v>
      </c>
      <c r="B273" s="61">
        <v>1.1030418250950571</v>
      </c>
      <c r="C273" s="62">
        <v>70</v>
      </c>
      <c r="D273" s="71">
        <f t="shared" si="26"/>
        <v>104.78897338403043</v>
      </c>
      <c r="E273" s="64">
        <f t="shared" si="27"/>
        <v>126.84980988593156</v>
      </c>
      <c r="F273" s="65">
        <f t="shared" si="28"/>
        <v>241.5661596958175</v>
      </c>
      <c r="G273" s="64">
        <f t="shared" si="29"/>
        <v>259.21482889733841</v>
      </c>
      <c r="H273" s="66">
        <f t="shared" si="31"/>
        <v>41.672623574144481</v>
      </c>
      <c r="I273" s="66">
        <f t="shared" si="30"/>
        <v>44.649239543726232</v>
      </c>
      <c r="J273" s="74">
        <v>0.9922053231939163</v>
      </c>
      <c r="K273" s="61"/>
      <c r="L273" s="62"/>
      <c r="M273" s="55"/>
      <c r="N273" s="55"/>
      <c r="O273" s="55"/>
      <c r="P273" s="55"/>
      <c r="Q273" s="75"/>
      <c r="R273" s="75"/>
      <c r="S273" s="76"/>
    </row>
    <row r="274" spans="1:19" x14ac:dyDescent="0.2">
      <c r="A274" s="70">
        <v>264</v>
      </c>
      <c r="B274" s="61">
        <v>1.1015151515151516</v>
      </c>
      <c r="C274" s="62">
        <v>70</v>
      </c>
      <c r="D274" s="71">
        <f t="shared" si="26"/>
        <v>104.64393939393941</v>
      </c>
      <c r="E274" s="64">
        <f t="shared" si="27"/>
        <v>126.67424242424244</v>
      </c>
      <c r="F274" s="65">
        <f t="shared" si="28"/>
        <v>241.2318181818182</v>
      </c>
      <c r="G274" s="64">
        <f t="shared" si="29"/>
        <v>258.85606060606062</v>
      </c>
      <c r="H274" s="66">
        <f t="shared" si="31"/>
        <v>41.618181818181817</v>
      </c>
      <c r="I274" s="66">
        <f t="shared" si="30"/>
        <v>44.590909090909086</v>
      </c>
      <c r="J274" s="74">
        <v>0.99090909090909085</v>
      </c>
      <c r="K274" s="61"/>
      <c r="L274" s="62"/>
      <c r="M274" s="55"/>
      <c r="N274" s="55"/>
      <c r="O274" s="55"/>
      <c r="P274" s="55"/>
      <c r="Q274" s="75"/>
      <c r="R274" s="75"/>
      <c r="S274" s="76"/>
    </row>
    <row r="275" spans="1:19" x14ac:dyDescent="0.2">
      <c r="A275" s="70">
        <v>265</v>
      </c>
      <c r="B275" s="61">
        <v>1.1000000000000001</v>
      </c>
      <c r="C275" s="62">
        <v>70</v>
      </c>
      <c r="D275" s="71">
        <f t="shared" si="26"/>
        <v>104.50000000000001</v>
      </c>
      <c r="E275" s="64">
        <f t="shared" si="27"/>
        <v>126.50000000000001</v>
      </c>
      <c r="F275" s="65">
        <f t="shared" si="28"/>
        <v>240.9</v>
      </c>
      <c r="G275" s="64">
        <f t="shared" si="29"/>
        <v>258.5</v>
      </c>
      <c r="H275" s="66">
        <f t="shared" si="31"/>
        <v>41.564150943396221</v>
      </c>
      <c r="I275" s="66">
        <f t="shared" si="30"/>
        <v>44.533018867924525</v>
      </c>
      <c r="J275" s="74">
        <v>0.98962264150943391</v>
      </c>
      <c r="K275" s="61"/>
      <c r="L275" s="62"/>
      <c r="M275" s="55"/>
      <c r="N275" s="55"/>
      <c r="O275" s="55"/>
      <c r="P275" s="55"/>
      <c r="Q275" s="75"/>
      <c r="R275" s="75"/>
      <c r="S275" s="76"/>
    </row>
    <row r="276" spans="1:19" x14ac:dyDescent="0.2">
      <c r="A276" s="70">
        <v>266</v>
      </c>
      <c r="B276" s="61">
        <v>1.0984962406015037</v>
      </c>
      <c r="C276" s="62">
        <v>70</v>
      </c>
      <c r="D276" s="71">
        <f t="shared" si="26"/>
        <v>104.35714285714286</v>
      </c>
      <c r="E276" s="64">
        <f t="shared" si="27"/>
        <v>126.32706766917293</v>
      </c>
      <c r="F276" s="65">
        <f t="shared" si="28"/>
        <v>240.57067669172932</v>
      </c>
      <c r="G276" s="64">
        <f t="shared" si="29"/>
        <v>258.14661654135335</v>
      </c>
      <c r="H276" s="66">
        <f t="shared" si="31"/>
        <v>41.51052631578947</v>
      </c>
      <c r="I276" s="66">
        <f t="shared" si="30"/>
        <v>44.475563909774429</v>
      </c>
      <c r="J276" s="74">
        <v>0.98834586466165397</v>
      </c>
      <c r="K276" s="61"/>
      <c r="L276" s="62"/>
      <c r="M276" s="55"/>
      <c r="N276" s="55"/>
      <c r="O276" s="55"/>
      <c r="P276" s="55"/>
      <c r="Q276" s="75"/>
      <c r="R276" s="75"/>
      <c r="S276" s="76"/>
    </row>
    <row r="277" spans="1:19" x14ac:dyDescent="0.2">
      <c r="A277" s="70">
        <v>267</v>
      </c>
      <c r="B277" s="61">
        <v>1.0970037453183521</v>
      </c>
      <c r="C277" s="62">
        <v>70</v>
      </c>
      <c r="D277" s="71">
        <f t="shared" si="26"/>
        <v>104.21535580524345</v>
      </c>
      <c r="E277" s="64">
        <f t="shared" si="27"/>
        <v>126.15543071161049</v>
      </c>
      <c r="F277" s="65">
        <f t="shared" si="28"/>
        <v>240.24382022471912</v>
      </c>
      <c r="G277" s="64">
        <f t="shared" si="29"/>
        <v>257.79588014981272</v>
      </c>
      <c r="H277" s="66">
        <f t="shared" si="31"/>
        <v>41.457303370786519</v>
      </c>
      <c r="I277" s="66">
        <f t="shared" si="30"/>
        <v>44.418539325842701</v>
      </c>
      <c r="J277" s="74">
        <v>0.98707865168539333</v>
      </c>
      <c r="K277" s="61"/>
      <c r="L277" s="62"/>
      <c r="M277" s="55"/>
      <c r="N277" s="55"/>
      <c r="O277" s="55"/>
      <c r="P277" s="55"/>
      <c r="Q277" s="75"/>
      <c r="R277" s="75"/>
      <c r="S277" s="76"/>
    </row>
    <row r="278" spans="1:19" x14ac:dyDescent="0.2">
      <c r="A278" s="70">
        <v>268</v>
      </c>
      <c r="B278" s="61">
        <v>1.0955223880597016</v>
      </c>
      <c r="C278" s="62">
        <v>70</v>
      </c>
      <c r="D278" s="71">
        <f t="shared" si="26"/>
        <v>104.07462686567165</v>
      </c>
      <c r="E278" s="64">
        <f t="shared" si="27"/>
        <v>125.98507462686568</v>
      </c>
      <c r="F278" s="65">
        <f t="shared" si="28"/>
        <v>239.91940298507464</v>
      </c>
      <c r="G278" s="64">
        <f t="shared" si="29"/>
        <v>257.44776119402985</v>
      </c>
      <c r="H278" s="66">
        <f t="shared" si="31"/>
        <v>41.404477611940287</v>
      </c>
      <c r="I278" s="66">
        <f t="shared" si="30"/>
        <v>44.361940298507456</v>
      </c>
      <c r="J278" s="74">
        <v>0.98582089552238783</v>
      </c>
      <c r="K278" s="61"/>
      <c r="L278" s="62"/>
      <c r="M278" s="55"/>
      <c r="N278" s="55"/>
      <c r="O278" s="55"/>
      <c r="P278" s="55"/>
      <c r="Q278" s="75"/>
      <c r="R278" s="75"/>
      <c r="S278" s="76"/>
    </row>
    <row r="279" spans="1:19" x14ac:dyDescent="0.2">
      <c r="A279" s="70">
        <v>269</v>
      </c>
      <c r="B279" s="61">
        <v>1.0940520446096658</v>
      </c>
      <c r="C279" s="62">
        <v>70</v>
      </c>
      <c r="D279" s="71">
        <f t="shared" si="26"/>
        <v>103.93494423791824</v>
      </c>
      <c r="E279" s="64">
        <f t="shared" si="27"/>
        <v>125.81598513011156</v>
      </c>
      <c r="F279" s="65">
        <f t="shared" si="28"/>
        <v>239.59739776951679</v>
      </c>
      <c r="G279" s="64">
        <f t="shared" si="29"/>
        <v>257.10223048327146</v>
      </c>
      <c r="H279" s="66">
        <f t="shared" si="31"/>
        <v>41.35204460966542</v>
      </c>
      <c r="I279" s="66">
        <f t="shared" si="30"/>
        <v>44.30576208178438</v>
      </c>
      <c r="J279" s="74">
        <v>0.98457249070631958</v>
      </c>
      <c r="K279" s="61"/>
      <c r="L279" s="62"/>
      <c r="M279" s="55"/>
      <c r="N279" s="55"/>
      <c r="O279" s="55"/>
      <c r="P279" s="55"/>
      <c r="Q279" s="75"/>
      <c r="R279" s="75"/>
      <c r="S279" s="76"/>
    </row>
    <row r="280" spans="1:19" s="50" customFormat="1" x14ac:dyDescent="0.2">
      <c r="A280" s="70">
        <v>270</v>
      </c>
      <c r="B280" s="61">
        <v>1.0925925925925926</v>
      </c>
      <c r="C280" s="62">
        <v>70</v>
      </c>
      <c r="D280" s="71">
        <f t="shared" si="26"/>
        <v>103.79629629629629</v>
      </c>
      <c r="E280" s="64">
        <f t="shared" si="27"/>
        <v>125.64814814814814</v>
      </c>
      <c r="F280" s="65">
        <f t="shared" si="28"/>
        <v>239.27777777777777</v>
      </c>
      <c r="G280" s="64">
        <f t="shared" si="29"/>
        <v>256.75925925925924</v>
      </c>
      <c r="H280" s="66">
        <f t="shared" si="31"/>
        <v>41.3</v>
      </c>
      <c r="I280" s="66">
        <f t="shared" si="30"/>
        <v>44.25</v>
      </c>
      <c r="J280" s="74">
        <v>0.98333333333333328</v>
      </c>
      <c r="K280" s="61"/>
      <c r="L280" s="62"/>
      <c r="M280" s="55"/>
      <c r="N280" s="55"/>
      <c r="O280" s="55"/>
      <c r="P280" s="55"/>
      <c r="Q280" s="75"/>
      <c r="R280" s="75"/>
      <c r="S280" s="76"/>
    </row>
    <row r="281" spans="1:19" x14ac:dyDescent="0.2">
      <c r="A281" s="70">
        <v>271</v>
      </c>
      <c r="B281" s="61">
        <v>1.0911439114391144</v>
      </c>
      <c r="C281" s="62">
        <v>70</v>
      </c>
      <c r="D281" s="71">
        <f t="shared" si="26"/>
        <v>103.65867158671587</v>
      </c>
      <c r="E281" s="64">
        <f t="shared" si="27"/>
        <v>125.48154981549816</v>
      </c>
      <c r="F281" s="65">
        <f t="shared" si="28"/>
        <v>238.96051660516605</v>
      </c>
      <c r="G281" s="64">
        <f t="shared" si="29"/>
        <v>256.41881918819189</v>
      </c>
      <c r="H281" s="66">
        <f t="shared" si="31"/>
        <v>41.240590405904058</v>
      </c>
      <c r="I281" s="66">
        <f t="shared" si="30"/>
        <v>44.186346863468636</v>
      </c>
      <c r="J281" s="74">
        <v>0.9819188191881919</v>
      </c>
      <c r="K281" s="61"/>
      <c r="L281" s="62"/>
      <c r="M281" s="55"/>
      <c r="N281" s="55"/>
      <c r="O281" s="55"/>
      <c r="P281" s="55"/>
      <c r="Q281" s="75"/>
      <c r="R281" s="75"/>
      <c r="S281" s="76"/>
    </row>
    <row r="282" spans="1:19" x14ac:dyDescent="0.2">
      <c r="A282" s="70">
        <v>272</v>
      </c>
      <c r="B282" s="61">
        <v>1.0897058823529413</v>
      </c>
      <c r="C282" s="62">
        <v>70</v>
      </c>
      <c r="D282" s="71">
        <f t="shared" si="26"/>
        <v>103.52205882352942</v>
      </c>
      <c r="E282" s="64">
        <f t="shared" si="27"/>
        <v>125.31617647058825</v>
      </c>
      <c r="F282" s="65">
        <f t="shared" si="28"/>
        <v>238.64558823529416</v>
      </c>
      <c r="G282" s="64">
        <f t="shared" si="29"/>
        <v>256.08088235294122</v>
      </c>
      <c r="H282" s="66">
        <f t="shared" si="31"/>
        <v>41.181617647058822</v>
      </c>
      <c r="I282" s="66">
        <f t="shared" si="30"/>
        <v>44.123161764705884</v>
      </c>
      <c r="J282" s="74">
        <v>0.9805147058823529</v>
      </c>
      <c r="K282" s="61"/>
      <c r="L282" s="62"/>
      <c r="M282" s="55"/>
      <c r="N282" s="55"/>
      <c r="O282" s="55"/>
      <c r="P282" s="55"/>
      <c r="Q282" s="75"/>
      <c r="R282" s="75"/>
      <c r="S282" s="76"/>
    </row>
    <row r="283" spans="1:19" x14ac:dyDescent="0.2">
      <c r="A283" s="70">
        <v>273</v>
      </c>
      <c r="B283" s="61">
        <v>1.0882783882783884</v>
      </c>
      <c r="C283" s="62">
        <v>70</v>
      </c>
      <c r="D283" s="71">
        <f t="shared" si="26"/>
        <v>103.3864468864469</v>
      </c>
      <c r="E283" s="64">
        <f t="shared" si="27"/>
        <v>125.15201465201467</v>
      </c>
      <c r="F283" s="65">
        <f t="shared" si="28"/>
        <v>238.33296703296705</v>
      </c>
      <c r="G283" s="64">
        <f t="shared" si="29"/>
        <v>255.74542124542128</v>
      </c>
      <c r="H283" s="66">
        <f t="shared" si="31"/>
        <v>41.123076923076923</v>
      </c>
      <c r="I283" s="66">
        <f t="shared" si="30"/>
        <v>44.060439560439562</v>
      </c>
      <c r="J283" s="74">
        <v>0.9791208791208792</v>
      </c>
      <c r="K283" s="61"/>
      <c r="L283" s="62"/>
      <c r="M283" s="55"/>
      <c r="N283" s="55"/>
      <c r="O283" s="55"/>
      <c r="P283" s="55"/>
      <c r="Q283" s="75"/>
      <c r="R283" s="75"/>
      <c r="S283" s="76"/>
    </row>
    <row r="284" spans="1:19" x14ac:dyDescent="0.2">
      <c r="A284" s="70">
        <v>274</v>
      </c>
      <c r="B284" s="61">
        <v>1.0868613138686134</v>
      </c>
      <c r="C284" s="62">
        <v>70</v>
      </c>
      <c r="D284" s="71">
        <f t="shared" si="26"/>
        <v>103.25182481751827</v>
      </c>
      <c r="E284" s="64">
        <f t="shared" si="27"/>
        <v>124.98905109489054</v>
      </c>
      <c r="F284" s="65">
        <f t="shared" si="28"/>
        <v>238.02262773722634</v>
      </c>
      <c r="G284" s="64">
        <f t="shared" si="29"/>
        <v>255.41240875912416</v>
      </c>
      <c r="H284" s="66">
        <f t="shared" si="31"/>
        <v>41.064963503649636</v>
      </c>
      <c r="I284" s="66">
        <f t="shared" si="30"/>
        <v>43.998175182481759</v>
      </c>
      <c r="J284" s="74">
        <v>0.97773722627737236</v>
      </c>
      <c r="K284" s="61"/>
      <c r="L284" s="62"/>
      <c r="M284" s="55"/>
      <c r="N284" s="55"/>
      <c r="O284" s="55"/>
      <c r="P284" s="55"/>
      <c r="Q284" s="75"/>
      <c r="R284" s="75"/>
      <c r="S284" s="76"/>
    </row>
    <row r="285" spans="1:19" x14ac:dyDescent="0.2">
      <c r="A285" s="70">
        <v>275</v>
      </c>
      <c r="B285" s="61">
        <v>1.0854545454545454</v>
      </c>
      <c r="C285" s="62">
        <v>70</v>
      </c>
      <c r="D285" s="71">
        <f t="shared" si="26"/>
        <v>103.11818181818182</v>
      </c>
      <c r="E285" s="64">
        <f t="shared" si="27"/>
        <v>124.82727272727273</v>
      </c>
      <c r="F285" s="65">
        <f t="shared" si="28"/>
        <v>237.71454545454546</v>
      </c>
      <c r="G285" s="64">
        <f t="shared" si="29"/>
        <v>255.08181818181819</v>
      </c>
      <c r="H285" s="66">
        <f t="shared" si="31"/>
        <v>41.007272727272728</v>
      </c>
      <c r="I285" s="66">
        <f t="shared" si="30"/>
        <v>43.936363636363637</v>
      </c>
      <c r="J285" s="74">
        <v>0.97636363636363643</v>
      </c>
      <c r="K285" s="61"/>
      <c r="L285" s="62"/>
      <c r="M285" s="55"/>
      <c r="N285" s="55"/>
      <c r="O285" s="55"/>
      <c r="P285" s="55"/>
      <c r="Q285" s="75"/>
      <c r="R285" s="75"/>
      <c r="S285" s="76"/>
    </row>
    <row r="286" spans="1:19" s="50" customFormat="1" x14ac:dyDescent="0.2">
      <c r="A286" s="70">
        <v>276</v>
      </c>
      <c r="B286" s="61">
        <v>1.0840579710144929</v>
      </c>
      <c r="C286" s="62">
        <v>70</v>
      </c>
      <c r="D286" s="71">
        <f t="shared" si="26"/>
        <v>102.98550724637683</v>
      </c>
      <c r="E286" s="64">
        <f t="shared" si="27"/>
        <v>124.66666666666669</v>
      </c>
      <c r="F286" s="65">
        <f t="shared" si="28"/>
        <v>237.40869565217395</v>
      </c>
      <c r="G286" s="64">
        <f t="shared" si="29"/>
        <v>254.75362318840581</v>
      </c>
      <c r="H286" s="66">
        <f t="shared" si="31"/>
        <v>40.949999999999996</v>
      </c>
      <c r="I286" s="66">
        <f t="shared" si="30"/>
        <v>43.875</v>
      </c>
      <c r="J286" s="74">
        <v>0.97499999999999998</v>
      </c>
      <c r="K286" s="61"/>
      <c r="L286" s="62"/>
      <c r="M286" s="55"/>
      <c r="N286" s="55"/>
      <c r="O286" s="55"/>
      <c r="P286" s="55"/>
      <c r="Q286" s="75"/>
      <c r="R286" s="75"/>
      <c r="S286" s="76"/>
    </row>
    <row r="287" spans="1:19" x14ac:dyDescent="0.2">
      <c r="A287" s="70">
        <v>277</v>
      </c>
      <c r="B287" s="61">
        <v>1.0826714801444044</v>
      </c>
      <c r="C287" s="62">
        <v>70</v>
      </c>
      <c r="D287" s="71">
        <f t="shared" si="26"/>
        <v>102.85379061371842</v>
      </c>
      <c r="E287" s="64">
        <f t="shared" si="27"/>
        <v>124.50722021660651</v>
      </c>
      <c r="F287" s="65">
        <f t="shared" si="28"/>
        <v>237.10505415162456</v>
      </c>
      <c r="G287" s="64">
        <f t="shared" si="29"/>
        <v>254.42779783393505</v>
      </c>
      <c r="H287" s="66">
        <f t="shared" si="31"/>
        <v>40.893140794223825</v>
      </c>
      <c r="I287" s="66">
        <f t="shared" si="30"/>
        <v>43.814079422382669</v>
      </c>
      <c r="J287" s="74">
        <v>0.97364620938628155</v>
      </c>
      <c r="K287" s="61"/>
      <c r="L287" s="62"/>
      <c r="M287" s="55"/>
      <c r="N287" s="55"/>
      <c r="O287" s="55"/>
      <c r="P287" s="55"/>
      <c r="Q287" s="75"/>
      <c r="R287" s="75"/>
      <c r="S287" s="76"/>
    </row>
    <row r="288" spans="1:19" x14ac:dyDescent="0.2">
      <c r="A288" s="70">
        <v>278</v>
      </c>
      <c r="B288" s="61">
        <v>1.0812949640287772</v>
      </c>
      <c r="C288" s="62">
        <v>70</v>
      </c>
      <c r="D288" s="71">
        <f t="shared" si="26"/>
        <v>102.72302158273384</v>
      </c>
      <c r="E288" s="64">
        <f t="shared" si="27"/>
        <v>124.34892086330939</v>
      </c>
      <c r="F288" s="65">
        <f t="shared" si="28"/>
        <v>236.80359712230222</v>
      </c>
      <c r="G288" s="64">
        <f t="shared" si="29"/>
        <v>254.10431654676265</v>
      </c>
      <c r="H288" s="66">
        <f t="shared" si="31"/>
        <v>40.836690647482008</v>
      </c>
      <c r="I288" s="66">
        <f t="shared" si="30"/>
        <v>43.753597122302153</v>
      </c>
      <c r="J288" s="74">
        <v>0.97230215827338118</v>
      </c>
      <c r="K288" s="61"/>
      <c r="L288" s="62"/>
      <c r="M288" s="55"/>
      <c r="N288" s="55"/>
      <c r="O288" s="55"/>
      <c r="P288" s="55"/>
      <c r="Q288" s="75"/>
      <c r="R288" s="75"/>
      <c r="S288" s="76"/>
    </row>
    <row r="289" spans="1:19" x14ac:dyDescent="0.2">
      <c r="A289" s="70">
        <v>279</v>
      </c>
      <c r="B289" s="61">
        <v>1.0799283154121864</v>
      </c>
      <c r="C289" s="62">
        <v>70</v>
      </c>
      <c r="D289" s="71">
        <f t="shared" si="26"/>
        <v>102.5931899641577</v>
      </c>
      <c r="E289" s="64">
        <f t="shared" si="27"/>
        <v>124.19175627240143</v>
      </c>
      <c r="F289" s="65">
        <f t="shared" si="28"/>
        <v>236.50430107526881</v>
      </c>
      <c r="G289" s="64">
        <f t="shared" si="29"/>
        <v>253.78315412186379</v>
      </c>
      <c r="H289" s="66">
        <f t="shared" si="31"/>
        <v>40.780645161290316</v>
      </c>
      <c r="I289" s="66">
        <f t="shared" si="30"/>
        <v>43.693548387096769</v>
      </c>
      <c r="J289" s="74">
        <v>0.97096774193548374</v>
      </c>
      <c r="K289" s="61"/>
      <c r="L289" s="62"/>
      <c r="M289" s="55"/>
      <c r="N289" s="55"/>
      <c r="O289" s="55"/>
      <c r="P289" s="55"/>
      <c r="Q289" s="75"/>
      <c r="R289" s="75"/>
      <c r="S289" s="76"/>
    </row>
    <row r="290" spans="1:19" x14ac:dyDescent="0.2">
      <c r="A290" s="70">
        <v>280</v>
      </c>
      <c r="B290" s="61">
        <v>1.0785714285714285</v>
      </c>
      <c r="C290" s="62">
        <v>70</v>
      </c>
      <c r="D290" s="71">
        <f t="shared" si="26"/>
        <v>102.46428571428571</v>
      </c>
      <c r="E290" s="64">
        <f t="shared" si="27"/>
        <v>124.03571428571428</v>
      </c>
      <c r="F290" s="65">
        <f t="shared" si="28"/>
        <v>236.20714285714286</v>
      </c>
      <c r="G290" s="64">
        <f t="shared" si="29"/>
        <v>253.46428571428569</v>
      </c>
      <c r="H290" s="66">
        <f t="shared" si="31"/>
        <v>40.724999999999994</v>
      </c>
      <c r="I290" s="66">
        <f t="shared" si="30"/>
        <v>43.633928571428569</v>
      </c>
      <c r="J290" s="74">
        <v>0.96964285714285703</v>
      </c>
      <c r="K290" s="61"/>
      <c r="L290" s="62"/>
      <c r="M290" s="55"/>
      <c r="N290" s="55"/>
      <c r="O290" s="55"/>
      <c r="P290" s="55"/>
      <c r="Q290" s="75"/>
      <c r="R290" s="75"/>
      <c r="S290" s="76"/>
    </row>
    <row r="291" spans="1:19" x14ac:dyDescent="0.2">
      <c r="A291" s="70">
        <v>281</v>
      </c>
      <c r="B291" s="61">
        <v>1.0770462633451956</v>
      </c>
      <c r="C291" s="62">
        <v>65</v>
      </c>
      <c r="D291" s="71">
        <f t="shared" si="26"/>
        <v>102.31939501779358</v>
      </c>
      <c r="E291" s="64">
        <f t="shared" si="27"/>
        <v>123.86032028469749</v>
      </c>
      <c r="F291" s="65">
        <f t="shared" si="28"/>
        <v>235.87313167259782</v>
      </c>
      <c r="G291" s="64">
        <f t="shared" si="29"/>
        <v>253.10587188612095</v>
      </c>
      <c r="H291" s="66">
        <f t="shared" si="31"/>
        <v>40.669750889679712</v>
      </c>
      <c r="I291" s="66">
        <f t="shared" si="30"/>
        <v>43.57473309608541</v>
      </c>
      <c r="J291" s="74">
        <v>0.96832740213523127</v>
      </c>
      <c r="K291" s="61"/>
      <c r="L291" s="62"/>
      <c r="M291" s="55"/>
      <c r="N291" s="55"/>
      <c r="O291" s="55"/>
      <c r="P291" s="55"/>
      <c r="Q291" s="75"/>
      <c r="R291" s="75"/>
      <c r="S291" s="76"/>
    </row>
    <row r="292" spans="1:19" x14ac:dyDescent="0.2">
      <c r="A292" s="70">
        <v>282</v>
      </c>
      <c r="B292" s="61">
        <v>1.0755319148936171</v>
      </c>
      <c r="C292" s="62">
        <v>65</v>
      </c>
      <c r="D292" s="71">
        <f t="shared" si="26"/>
        <v>102.17553191489363</v>
      </c>
      <c r="E292" s="64">
        <f t="shared" si="27"/>
        <v>123.68617021276597</v>
      </c>
      <c r="F292" s="65">
        <f t="shared" si="28"/>
        <v>235.54148936170213</v>
      </c>
      <c r="G292" s="64">
        <f t="shared" si="29"/>
        <v>252.75000000000003</v>
      </c>
      <c r="H292" s="66">
        <f t="shared" si="31"/>
        <v>40.614893617021274</v>
      </c>
      <c r="I292" s="66">
        <f t="shared" si="30"/>
        <v>43.515957446808507</v>
      </c>
      <c r="J292" s="74">
        <v>0.96702127659574466</v>
      </c>
      <c r="K292" s="61"/>
      <c r="L292" s="62"/>
      <c r="M292" s="55"/>
      <c r="N292" s="55"/>
      <c r="O292" s="55"/>
      <c r="P292" s="55"/>
      <c r="Q292" s="75"/>
      <c r="R292" s="75"/>
      <c r="S292" s="76"/>
    </row>
    <row r="293" spans="1:19" x14ac:dyDescent="0.2">
      <c r="A293" s="70">
        <v>283</v>
      </c>
      <c r="B293" s="61">
        <v>1.0740282685512368</v>
      </c>
      <c r="C293" s="62">
        <v>65</v>
      </c>
      <c r="D293" s="71">
        <f t="shared" si="26"/>
        <v>102.03268551236749</v>
      </c>
      <c r="E293" s="64">
        <f t="shared" si="27"/>
        <v>123.51325088339223</v>
      </c>
      <c r="F293" s="65">
        <f t="shared" si="28"/>
        <v>235.21219081272085</v>
      </c>
      <c r="G293" s="64">
        <f t="shared" si="29"/>
        <v>252.39664310954063</v>
      </c>
      <c r="H293" s="66">
        <f t="shared" si="31"/>
        <v>40.56042402826855</v>
      </c>
      <c r="I293" s="66">
        <f t="shared" si="30"/>
        <v>43.457597173144869</v>
      </c>
      <c r="J293" s="74">
        <v>0.96572438162544161</v>
      </c>
      <c r="K293" s="61"/>
      <c r="L293" s="62"/>
      <c r="M293" s="55"/>
      <c r="N293" s="55"/>
      <c r="O293" s="55"/>
      <c r="P293" s="55"/>
      <c r="Q293" s="75"/>
      <c r="R293" s="75"/>
      <c r="S293" s="76"/>
    </row>
    <row r="294" spans="1:19" x14ac:dyDescent="0.2">
      <c r="A294" s="70">
        <v>284</v>
      </c>
      <c r="B294" s="61">
        <v>1.0725352112676059</v>
      </c>
      <c r="C294" s="62">
        <v>65</v>
      </c>
      <c r="D294" s="71">
        <f t="shared" si="26"/>
        <v>101.89084507042256</v>
      </c>
      <c r="E294" s="64">
        <f t="shared" si="27"/>
        <v>123.34154929577467</v>
      </c>
      <c r="F294" s="65">
        <f t="shared" si="28"/>
        <v>234.88521126760568</v>
      </c>
      <c r="G294" s="64">
        <f t="shared" si="29"/>
        <v>252.04577464788738</v>
      </c>
      <c r="H294" s="66">
        <f t="shared" si="31"/>
        <v>40.506338028169012</v>
      </c>
      <c r="I294" s="66">
        <f t="shared" si="30"/>
        <v>43.399647887323937</v>
      </c>
      <c r="J294" s="74">
        <v>0.96443661971830974</v>
      </c>
      <c r="K294" s="61"/>
      <c r="L294" s="62"/>
      <c r="M294" s="55"/>
      <c r="N294" s="55"/>
      <c r="O294" s="55"/>
      <c r="P294" s="55"/>
      <c r="Q294" s="75"/>
      <c r="R294" s="75"/>
      <c r="S294" s="76"/>
    </row>
    <row r="295" spans="1:19" x14ac:dyDescent="0.2">
      <c r="A295" s="70">
        <v>285</v>
      </c>
      <c r="B295" s="61">
        <v>1.0710526315789475</v>
      </c>
      <c r="C295" s="62">
        <v>65</v>
      </c>
      <c r="D295" s="71">
        <f t="shared" si="26"/>
        <v>101.75000000000001</v>
      </c>
      <c r="E295" s="64">
        <f t="shared" si="27"/>
        <v>123.17105263157896</v>
      </c>
      <c r="F295" s="65">
        <f t="shared" si="28"/>
        <v>234.5605263157895</v>
      </c>
      <c r="G295" s="64">
        <f t="shared" si="29"/>
        <v>251.69736842105266</v>
      </c>
      <c r="H295" s="66">
        <f t="shared" si="31"/>
        <v>40.452631578947361</v>
      </c>
      <c r="I295" s="66">
        <f t="shared" si="30"/>
        <v>43.34210526315789</v>
      </c>
      <c r="J295" s="74">
        <v>0.96315789473684199</v>
      </c>
      <c r="K295" s="61"/>
      <c r="L295" s="62"/>
      <c r="M295" s="55"/>
      <c r="N295" s="55"/>
      <c r="O295" s="55"/>
      <c r="P295" s="55"/>
      <c r="Q295" s="75"/>
      <c r="R295" s="75"/>
      <c r="S295" s="76"/>
    </row>
    <row r="296" spans="1:19" x14ac:dyDescent="0.2">
      <c r="A296" s="70">
        <v>286</v>
      </c>
      <c r="B296" s="61">
        <v>1.0695804195804195</v>
      </c>
      <c r="C296" s="62">
        <v>65</v>
      </c>
      <c r="D296" s="71">
        <f t="shared" si="26"/>
        <v>101.61013986013985</v>
      </c>
      <c r="E296" s="64">
        <f t="shared" si="27"/>
        <v>123.00174825174824</v>
      </c>
      <c r="F296" s="65">
        <f t="shared" si="28"/>
        <v>234.23811188811186</v>
      </c>
      <c r="G296" s="64">
        <f t="shared" si="29"/>
        <v>251.35139860139859</v>
      </c>
      <c r="H296" s="66">
        <f t="shared" si="31"/>
        <v>40.399300699300696</v>
      </c>
      <c r="I296" s="66">
        <f t="shared" si="30"/>
        <v>43.284965034965033</v>
      </c>
      <c r="J296" s="74">
        <v>0.96188811188811185</v>
      </c>
      <c r="K296" s="61"/>
      <c r="L296" s="62"/>
      <c r="M296" s="55"/>
      <c r="N296" s="55"/>
      <c r="O296" s="55"/>
      <c r="P296" s="55"/>
      <c r="Q296" s="75"/>
      <c r="R296" s="75"/>
      <c r="S296" s="76"/>
    </row>
    <row r="297" spans="1:19" x14ac:dyDescent="0.2">
      <c r="A297" s="70">
        <v>287</v>
      </c>
      <c r="B297" s="61">
        <v>1.0681184668989547</v>
      </c>
      <c r="C297" s="62">
        <v>65</v>
      </c>
      <c r="D297" s="71">
        <f t="shared" si="26"/>
        <v>101.4712543554007</v>
      </c>
      <c r="E297" s="64">
        <f t="shared" si="27"/>
        <v>122.83362369337979</v>
      </c>
      <c r="F297" s="65">
        <f t="shared" si="28"/>
        <v>233.91794425087107</v>
      </c>
      <c r="G297" s="64">
        <f t="shared" si="29"/>
        <v>251.00783972125436</v>
      </c>
      <c r="H297" s="66">
        <f t="shared" si="31"/>
        <v>40.346341463414639</v>
      </c>
      <c r="I297" s="66">
        <f t="shared" si="30"/>
        <v>43.228222996515683</v>
      </c>
      <c r="J297" s="74">
        <v>0.96062717770034856</v>
      </c>
      <c r="K297" s="61"/>
      <c r="L297" s="62"/>
      <c r="M297" s="55"/>
      <c r="N297" s="55"/>
      <c r="O297" s="55"/>
      <c r="P297" s="55"/>
      <c r="Q297" s="75"/>
      <c r="R297" s="75"/>
      <c r="S297" s="76"/>
    </row>
    <row r="298" spans="1:19" x14ac:dyDescent="0.2">
      <c r="A298" s="70">
        <v>288</v>
      </c>
      <c r="B298" s="61">
        <v>1.0666666666666667</v>
      </c>
      <c r="C298" s="62">
        <v>65</v>
      </c>
      <c r="D298" s="71">
        <f t="shared" si="26"/>
        <v>101.33333333333333</v>
      </c>
      <c r="E298" s="64">
        <f t="shared" si="27"/>
        <v>122.66666666666667</v>
      </c>
      <c r="F298" s="65">
        <f t="shared" si="28"/>
        <v>233.6</v>
      </c>
      <c r="G298" s="64">
        <f t="shared" si="29"/>
        <v>250.66666666666666</v>
      </c>
      <c r="H298" s="66">
        <f t="shared" si="31"/>
        <v>40.293749999999996</v>
      </c>
      <c r="I298" s="66">
        <f t="shared" si="30"/>
        <v>43.171875</v>
      </c>
      <c r="J298" s="74">
        <v>0.95937499999999998</v>
      </c>
      <c r="K298" s="61"/>
      <c r="L298" s="62"/>
      <c r="M298" s="55"/>
      <c r="N298" s="55"/>
      <c r="O298" s="55"/>
      <c r="P298" s="55"/>
      <c r="Q298" s="75"/>
      <c r="R298" s="75"/>
      <c r="S298" s="76"/>
    </row>
    <row r="299" spans="1:19" x14ac:dyDescent="0.2">
      <c r="A299" s="70">
        <v>289</v>
      </c>
      <c r="B299" s="61">
        <v>1.0652249134948097</v>
      </c>
      <c r="C299" s="62">
        <v>65</v>
      </c>
      <c r="D299" s="71">
        <f t="shared" si="26"/>
        <v>101.19636678200692</v>
      </c>
      <c r="E299" s="64">
        <f t="shared" si="27"/>
        <v>122.50086505190312</v>
      </c>
      <c r="F299" s="65">
        <f t="shared" si="28"/>
        <v>233.28425605536333</v>
      </c>
      <c r="G299" s="64">
        <f t="shared" si="29"/>
        <v>250.32785467128028</v>
      </c>
      <c r="H299" s="66">
        <f t="shared" si="31"/>
        <v>40.241522491349485</v>
      </c>
      <c r="I299" s="66">
        <f t="shared" si="30"/>
        <v>43.115916955017305</v>
      </c>
      <c r="J299" s="74">
        <v>0.95813148788927338</v>
      </c>
      <c r="K299" s="61"/>
      <c r="L299" s="62"/>
      <c r="M299" s="55"/>
      <c r="N299" s="55"/>
      <c r="O299" s="55"/>
      <c r="P299" s="55"/>
      <c r="Q299" s="75"/>
      <c r="R299" s="75"/>
      <c r="S299" s="76"/>
    </row>
    <row r="300" spans="1:19" x14ac:dyDescent="0.2">
      <c r="A300" s="70">
        <v>290</v>
      </c>
      <c r="B300" s="61">
        <v>1.0637931034482759</v>
      </c>
      <c r="C300" s="62">
        <v>65</v>
      </c>
      <c r="D300" s="71">
        <f t="shared" si="26"/>
        <v>101.06034482758622</v>
      </c>
      <c r="E300" s="64">
        <f t="shared" si="27"/>
        <v>122.33620689655173</v>
      </c>
      <c r="F300" s="65">
        <f t="shared" si="28"/>
        <v>232.97068965517244</v>
      </c>
      <c r="G300" s="64">
        <f t="shared" si="29"/>
        <v>249.99137931034485</v>
      </c>
      <c r="H300" s="66">
        <f t="shared" si="31"/>
        <v>40.189655172413786</v>
      </c>
      <c r="I300" s="66">
        <f t="shared" si="30"/>
        <v>43.060344827586199</v>
      </c>
      <c r="J300" s="74">
        <v>0.95689655172413779</v>
      </c>
      <c r="K300" s="61"/>
      <c r="L300" s="62"/>
      <c r="M300" s="55"/>
      <c r="N300" s="55"/>
      <c r="O300" s="55"/>
      <c r="P300" s="55"/>
      <c r="Q300" s="75"/>
      <c r="R300" s="75"/>
      <c r="S300" s="76"/>
    </row>
    <row r="301" spans="1:19" x14ac:dyDescent="0.2">
      <c r="A301" s="70">
        <v>291</v>
      </c>
      <c r="B301" s="61">
        <v>1.0623711340206183</v>
      </c>
      <c r="C301" s="62">
        <v>65</v>
      </c>
      <c r="D301" s="71">
        <f t="shared" si="26"/>
        <v>100.92525773195874</v>
      </c>
      <c r="E301" s="64">
        <f t="shared" si="27"/>
        <v>122.17268041237111</v>
      </c>
      <c r="F301" s="65">
        <f t="shared" si="28"/>
        <v>232.65927835051542</v>
      </c>
      <c r="G301" s="64">
        <f t="shared" si="29"/>
        <v>249.6572164948453</v>
      </c>
      <c r="H301" s="66">
        <f t="shared" si="31"/>
        <v>40.138144329896903</v>
      </c>
      <c r="I301" s="66">
        <f t="shared" si="30"/>
        <v>43.005154639175252</v>
      </c>
      <c r="J301" s="74">
        <v>0.95567010309278333</v>
      </c>
      <c r="K301" s="61"/>
      <c r="L301" s="62"/>
      <c r="M301" s="55"/>
      <c r="N301" s="55"/>
      <c r="O301" s="55"/>
      <c r="P301" s="55"/>
      <c r="Q301" s="75"/>
      <c r="R301" s="75"/>
      <c r="S301" s="76"/>
    </row>
    <row r="302" spans="1:19" x14ac:dyDescent="0.2">
      <c r="A302" s="70">
        <v>292</v>
      </c>
      <c r="B302" s="61">
        <v>1.060958904109589</v>
      </c>
      <c r="C302" s="62">
        <v>65</v>
      </c>
      <c r="D302" s="71">
        <f t="shared" si="26"/>
        <v>100.79109589041096</v>
      </c>
      <c r="E302" s="64">
        <f t="shared" si="27"/>
        <v>122.01027397260275</v>
      </c>
      <c r="F302" s="65">
        <f t="shared" si="28"/>
        <v>232.35</v>
      </c>
      <c r="G302" s="64">
        <f t="shared" si="29"/>
        <v>249.32534246575344</v>
      </c>
      <c r="H302" s="66">
        <f t="shared" si="31"/>
        <v>40.086986301369862</v>
      </c>
      <c r="I302" s="66">
        <f t="shared" si="30"/>
        <v>42.950342465753423</v>
      </c>
      <c r="J302" s="74">
        <v>0.95445205479452055</v>
      </c>
      <c r="K302" s="61"/>
      <c r="L302" s="62"/>
      <c r="M302" s="55"/>
      <c r="N302" s="55"/>
      <c r="O302" s="55"/>
      <c r="P302" s="55"/>
      <c r="Q302" s="75"/>
      <c r="R302" s="75"/>
      <c r="S302" s="76"/>
    </row>
    <row r="303" spans="1:19" x14ac:dyDescent="0.2">
      <c r="A303" s="70">
        <v>293</v>
      </c>
      <c r="B303" s="61">
        <v>1.0595563139931741</v>
      </c>
      <c r="C303" s="62">
        <v>65</v>
      </c>
      <c r="D303" s="71">
        <f t="shared" si="26"/>
        <v>100.65784982935153</v>
      </c>
      <c r="E303" s="64">
        <f t="shared" si="27"/>
        <v>121.84897610921502</v>
      </c>
      <c r="F303" s="65">
        <f t="shared" si="28"/>
        <v>232.04283276450514</v>
      </c>
      <c r="G303" s="64">
        <f t="shared" si="29"/>
        <v>248.99573378839591</v>
      </c>
      <c r="H303" s="66">
        <f t="shared" si="31"/>
        <v>40.036177474402734</v>
      </c>
      <c r="I303" s="66">
        <f t="shared" si="30"/>
        <v>42.895904436860071</v>
      </c>
      <c r="J303" s="74">
        <v>0.95324232081911264</v>
      </c>
      <c r="K303" s="61"/>
      <c r="L303" s="62"/>
      <c r="M303" s="55"/>
      <c r="N303" s="55"/>
      <c r="O303" s="55"/>
      <c r="P303" s="55"/>
      <c r="Q303" s="75"/>
      <c r="R303" s="75"/>
      <c r="S303" s="76"/>
    </row>
    <row r="304" spans="1:19" x14ac:dyDescent="0.2">
      <c r="A304" s="70">
        <v>294</v>
      </c>
      <c r="B304" s="61">
        <v>1.0581632653061226</v>
      </c>
      <c r="C304" s="62">
        <v>65</v>
      </c>
      <c r="D304" s="71">
        <f t="shared" si="26"/>
        <v>100.52551020408164</v>
      </c>
      <c r="E304" s="64">
        <f t="shared" si="27"/>
        <v>121.6887755102041</v>
      </c>
      <c r="F304" s="65">
        <f t="shared" si="28"/>
        <v>231.73775510204084</v>
      </c>
      <c r="G304" s="64">
        <f t="shared" si="29"/>
        <v>248.66836734693882</v>
      </c>
      <c r="H304" s="66">
        <f t="shared" si="31"/>
        <v>39.98571428571428</v>
      </c>
      <c r="I304" s="66">
        <f t="shared" si="30"/>
        <v>42.841836734693871</v>
      </c>
      <c r="J304" s="74">
        <v>0.95204081632653048</v>
      </c>
      <c r="K304" s="61"/>
      <c r="L304" s="62"/>
      <c r="M304" s="55"/>
      <c r="N304" s="55"/>
      <c r="O304" s="55"/>
      <c r="P304" s="55"/>
      <c r="Q304" s="75"/>
      <c r="R304" s="75"/>
      <c r="S304" s="76"/>
    </row>
    <row r="305" spans="1:19" x14ac:dyDescent="0.2">
      <c r="A305" s="70">
        <v>295</v>
      </c>
      <c r="B305" s="61">
        <v>1.0567796610169491</v>
      </c>
      <c r="C305" s="62">
        <v>65</v>
      </c>
      <c r="D305" s="71">
        <f t="shared" si="26"/>
        <v>100.39406779661016</v>
      </c>
      <c r="E305" s="64">
        <f t="shared" si="27"/>
        <v>121.52966101694915</v>
      </c>
      <c r="F305" s="65">
        <f t="shared" si="28"/>
        <v>231.43474576271186</v>
      </c>
      <c r="G305" s="64">
        <f t="shared" si="29"/>
        <v>248.34322033898303</v>
      </c>
      <c r="H305" s="66">
        <f t="shared" si="31"/>
        <v>39.93559322033898</v>
      </c>
      <c r="I305" s="66">
        <f t="shared" si="30"/>
        <v>42.788135593220332</v>
      </c>
      <c r="J305" s="74">
        <v>0.95084745762711853</v>
      </c>
      <c r="K305" s="61"/>
      <c r="L305" s="62"/>
      <c r="M305" s="55"/>
      <c r="N305" s="55"/>
      <c r="O305" s="55"/>
      <c r="P305" s="55"/>
      <c r="Q305" s="75"/>
      <c r="R305" s="75"/>
      <c r="S305" s="76"/>
    </row>
    <row r="306" spans="1:19" x14ac:dyDescent="0.2">
      <c r="A306" s="70">
        <v>296</v>
      </c>
      <c r="B306" s="61">
        <v>1.0554054054054054</v>
      </c>
      <c r="C306" s="62">
        <v>65</v>
      </c>
      <c r="D306" s="71">
        <f t="shared" si="26"/>
        <v>100.26351351351352</v>
      </c>
      <c r="E306" s="64">
        <f t="shared" si="27"/>
        <v>121.37162162162161</v>
      </c>
      <c r="F306" s="65">
        <f t="shared" si="28"/>
        <v>231.13378378378377</v>
      </c>
      <c r="G306" s="64">
        <f t="shared" si="29"/>
        <v>248.02027027027026</v>
      </c>
      <c r="H306" s="66">
        <f t="shared" si="31"/>
        <v>39.88581081081081</v>
      </c>
      <c r="I306" s="66">
        <f t="shared" si="30"/>
        <v>42.734797297297298</v>
      </c>
      <c r="J306" s="74">
        <v>0.94966216216216215</v>
      </c>
      <c r="K306" s="61"/>
      <c r="L306" s="62"/>
      <c r="M306" s="55"/>
      <c r="N306" s="55"/>
      <c r="O306" s="55"/>
      <c r="P306" s="55"/>
      <c r="Q306" s="75"/>
      <c r="R306" s="75"/>
      <c r="S306" s="76"/>
    </row>
    <row r="307" spans="1:19" x14ac:dyDescent="0.2">
      <c r="A307" s="70">
        <v>297</v>
      </c>
      <c r="B307" s="61">
        <v>1.0540404040404041</v>
      </c>
      <c r="C307" s="62">
        <v>65</v>
      </c>
      <c r="D307" s="71">
        <f t="shared" si="26"/>
        <v>100.13383838383839</v>
      </c>
      <c r="E307" s="64">
        <f t="shared" si="27"/>
        <v>121.21464646464648</v>
      </c>
      <c r="F307" s="65">
        <f t="shared" si="28"/>
        <v>230.83484848484849</v>
      </c>
      <c r="G307" s="64">
        <f t="shared" si="29"/>
        <v>247.69949494949498</v>
      </c>
      <c r="H307" s="66">
        <f t="shared" si="31"/>
        <v>39.836363636363629</v>
      </c>
      <c r="I307" s="66">
        <f t="shared" si="30"/>
        <v>42.68181818181818</v>
      </c>
      <c r="J307" s="74">
        <v>0.94848484848484838</v>
      </c>
      <c r="K307" s="61"/>
      <c r="L307" s="62"/>
      <c r="M307" s="55"/>
      <c r="N307" s="55"/>
      <c r="O307" s="55"/>
      <c r="P307" s="55"/>
      <c r="Q307" s="75"/>
      <c r="R307" s="75"/>
      <c r="S307" s="76"/>
    </row>
    <row r="308" spans="1:19" x14ac:dyDescent="0.2">
      <c r="A308" s="70">
        <v>298</v>
      </c>
      <c r="B308" s="61">
        <v>1.0526845637583893</v>
      </c>
      <c r="C308" s="62">
        <v>65</v>
      </c>
      <c r="D308" s="71">
        <f t="shared" si="26"/>
        <v>100.00503355704699</v>
      </c>
      <c r="E308" s="64">
        <f t="shared" si="27"/>
        <v>121.05872483221476</v>
      </c>
      <c r="F308" s="65">
        <f t="shared" si="28"/>
        <v>230.53791946308723</v>
      </c>
      <c r="G308" s="64">
        <f t="shared" si="29"/>
        <v>247.38087248322148</v>
      </c>
      <c r="H308" s="66">
        <f t="shared" si="31"/>
        <v>39.787248322147654</v>
      </c>
      <c r="I308" s="66">
        <f t="shared" si="30"/>
        <v>42.62919463087249</v>
      </c>
      <c r="J308" s="74">
        <v>0.94731543624161085</v>
      </c>
      <c r="K308" s="61"/>
      <c r="L308" s="62"/>
      <c r="M308" s="55"/>
      <c r="N308" s="55"/>
      <c r="O308" s="55"/>
      <c r="P308" s="55"/>
      <c r="Q308" s="75"/>
      <c r="R308" s="75"/>
      <c r="S308" s="76"/>
    </row>
    <row r="309" spans="1:19" x14ac:dyDescent="0.2">
      <c r="A309" s="70">
        <v>299</v>
      </c>
      <c r="B309" s="61">
        <v>1.0513377926421406</v>
      </c>
      <c r="C309" s="62">
        <v>65</v>
      </c>
      <c r="D309" s="71">
        <f t="shared" si="26"/>
        <v>99.877090301003349</v>
      </c>
      <c r="E309" s="64">
        <f t="shared" si="27"/>
        <v>120.90384615384616</v>
      </c>
      <c r="F309" s="65">
        <f t="shared" si="28"/>
        <v>230.24297658862878</v>
      </c>
      <c r="G309" s="64">
        <f t="shared" si="29"/>
        <v>247.06438127090303</v>
      </c>
      <c r="H309" s="66">
        <f t="shared" si="31"/>
        <v>39.738461538461536</v>
      </c>
      <c r="I309" s="66">
        <f t="shared" si="30"/>
        <v>42.576923076923073</v>
      </c>
      <c r="J309" s="74">
        <v>0.94615384615384612</v>
      </c>
      <c r="K309" s="61"/>
      <c r="L309" s="62"/>
      <c r="M309" s="55"/>
      <c r="N309" s="55"/>
      <c r="O309" s="55"/>
      <c r="P309" s="55"/>
      <c r="Q309" s="75"/>
      <c r="R309" s="75"/>
      <c r="S309" s="76"/>
    </row>
    <row r="310" spans="1:19" x14ac:dyDescent="0.2">
      <c r="A310" s="70">
        <v>300</v>
      </c>
      <c r="B310" s="61">
        <v>1.05</v>
      </c>
      <c r="C310" s="62">
        <v>65</v>
      </c>
      <c r="D310" s="71">
        <f t="shared" si="26"/>
        <v>99.75</v>
      </c>
      <c r="E310" s="64">
        <f t="shared" si="27"/>
        <v>120.75</v>
      </c>
      <c r="F310" s="65">
        <f t="shared" si="28"/>
        <v>229.95000000000002</v>
      </c>
      <c r="G310" s="64">
        <f t="shared" si="29"/>
        <v>246.75</v>
      </c>
      <c r="H310" s="66">
        <f t="shared" si="31"/>
        <v>39.69</v>
      </c>
      <c r="I310" s="66">
        <f t="shared" si="30"/>
        <v>42.524999999999999</v>
      </c>
      <c r="J310" s="74">
        <v>0.94499999999999995</v>
      </c>
      <c r="K310" s="61"/>
      <c r="L310" s="62"/>
      <c r="M310" s="55"/>
      <c r="N310" s="55"/>
      <c r="O310" s="55"/>
      <c r="P310" s="55"/>
      <c r="Q310" s="75"/>
      <c r="R310" s="75"/>
      <c r="S310" s="76"/>
    </row>
    <row r="311" spans="1:19" x14ac:dyDescent="0.2">
      <c r="A311" s="70">
        <v>301</v>
      </c>
      <c r="B311" s="61">
        <v>1.048671096345515</v>
      </c>
      <c r="C311" s="62">
        <v>65</v>
      </c>
      <c r="D311" s="71">
        <f t="shared" si="26"/>
        <v>99.623754152823935</v>
      </c>
      <c r="E311" s="64">
        <f t="shared" si="27"/>
        <v>120.59717607973423</v>
      </c>
      <c r="F311" s="65">
        <f t="shared" si="28"/>
        <v>229.65897009966778</v>
      </c>
      <c r="G311" s="64">
        <f t="shared" si="29"/>
        <v>246.43770764119603</v>
      </c>
      <c r="H311" s="66">
        <f t="shared" si="31"/>
        <v>39.641860465116281</v>
      </c>
      <c r="I311" s="66">
        <f t="shared" si="30"/>
        <v>42.473421926910305</v>
      </c>
      <c r="J311" s="74">
        <v>0.94385382059800671</v>
      </c>
      <c r="K311" s="61"/>
      <c r="L311" s="62"/>
      <c r="M311" s="55"/>
      <c r="N311" s="55"/>
      <c r="O311" s="55"/>
      <c r="P311" s="55"/>
      <c r="Q311" s="75"/>
      <c r="R311" s="75"/>
      <c r="S311" s="76"/>
    </row>
    <row r="312" spans="1:19" x14ac:dyDescent="0.2">
      <c r="A312" s="70">
        <v>302</v>
      </c>
      <c r="B312" s="61">
        <v>1.0473509933774834</v>
      </c>
      <c r="C312" s="62">
        <v>65</v>
      </c>
      <c r="D312" s="71">
        <f t="shared" si="26"/>
        <v>99.49834437086092</v>
      </c>
      <c r="E312" s="64">
        <f t="shared" si="27"/>
        <v>120.44536423841059</v>
      </c>
      <c r="F312" s="65">
        <f t="shared" si="28"/>
        <v>229.36986754966887</v>
      </c>
      <c r="G312" s="64">
        <f t="shared" si="29"/>
        <v>246.1274834437086</v>
      </c>
      <c r="H312" s="66">
        <f t="shared" si="31"/>
        <v>39.594039735099329</v>
      </c>
      <c r="I312" s="66">
        <f t="shared" si="30"/>
        <v>42.422185430463564</v>
      </c>
      <c r="J312" s="74">
        <v>0.94271523178807926</v>
      </c>
      <c r="K312" s="61"/>
      <c r="L312" s="62"/>
      <c r="M312" s="55"/>
      <c r="N312" s="55"/>
      <c r="O312" s="55"/>
      <c r="P312" s="55"/>
      <c r="Q312" s="75"/>
      <c r="R312" s="75"/>
      <c r="S312" s="76"/>
    </row>
    <row r="313" spans="1:19" x14ac:dyDescent="0.2">
      <c r="A313" s="70">
        <v>303</v>
      </c>
      <c r="B313" s="61">
        <v>1.0460396039603959</v>
      </c>
      <c r="C313" s="62">
        <v>65</v>
      </c>
      <c r="D313" s="71">
        <f t="shared" si="26"/>
        <v>99.373762376237607</v>
      </c>
      <c r="E313" s="64">
        <f t="shared" si="27"/>
        <v>120.29455445544552</v>
      </c>
      <c r="F313" s="65">
        <f t="shared" si="28"/>
        <v>229.0826732673267</v>
      </c>
      <c r="G313" s="64">
        <f t="shared" si="29"/>
        <v>245.81930693069302</v>
      </c>
      <c r="H313" s="66">
        <f t="shared" si="31"/>
        <v>39.546534653465336</v>
      </c>
      <c r="I313" s="66">
        <f t="shared" si="30"/>
        <v>42.371287128712865</v>
      </c>
      <c r="J313" s="74">
        <v>0.94158415841584142</v>
      </c>
      <c r="K313" s="61"/>
      <c r="L313" s="62"/>
      <c r="M313" s="55"/>
      <c r="N313" s="55"/>
      <c r="O313" s="55"/>
      <c r="P313" s="55"/>
      <c r="Q313" s="75"/>
      <c r="R313" s="75"/>
      <c r="S313" s="76"/>
    </row>
    <row r="314" spans="1:19" x14ac:dyDescent="0.2">
      <c r="A314" s="70">
        <v>304</v>
      </c>
      <c r="B314" s="61">
        <v>1.0447368421052632</v>
      </c>
      <c r="C314" s="62">
        <v>65</v>
      </c>
      <c r="D314" s="71">
        <f t="shared" si="26"/>
        <v>99.25</v>
      </c>
      <c r="E314" s="64">
        <f t="shared" si="27"/>
        <v>120.14473684210526</v>
      </c>
      <c r="F314" s="65">
        <f t="shared" si="28"/>
        <v>228.79736842105262</v>
      </c>
      <c r="G314" s="64">
        <f t="shared" si="29"/>
        <v>245.51315789473685</v>
      </c>
      <c r="H314" s="66">
        <f t="shared" si="31"/>
        <v>39.49934210526316</v>
      </c>
      <c r="I314" s="66">
        <f t="shared" si="30"/>
        <v>42.320723684210527</v>
      </c>
      <c r="J314" s="74">
        <v>0.94046052631578947</v>
      </c>
      <c r="K314" s="61"/>
      <c r="L314" s="62"/>
      <c r="M314" s="55"/>
      <c r="N314" s="55"/>
      <c r="O314" s="55"/>
      <c r="P314" s="55"/>
      <c r="Q314" s="75"/>
      <c r="R314" s="75"/>
      <c r="S314" s="76"/>
    </row>
    <row r="315" spans="1:19" x14ac:dyDescent="0.2">
      <c r="A315" s="70">
        <v>305</v>
      </c>
      <c r="B315" s="61">
        <v>1.0434426229508196</v>
      </c>
      <c r="C315" s="62">
        <v>65</v>
      </c>
      <c r="D315" s="71">
        <f t="shared" si="26"/>
        <v>99.127049180327859</v>
      </c>
      <c r="E315" s="64">
        <f t="shared" si="27"/>
        <v>119.99590163934425</v>
      </c>
      <c r="F315" s="65">
        <f t="shared" si="28"/>
        <v>228.5139344262295</v>
      </c>
      <c r="G315" s="64">
        <f t="shared" si="29"/>
        <v>245.2090163934426</v>
      </c>
      <c r="H315" s="66">
        <f t="shared" si="31"/>
        <v>39.452459016393441</v>
      </c>
      <c r="I315" s="66">
        <f t="shared" si="30"/>
        <v>42.270491803278688</v>
      </c>
      <c r="J315" s="74">
        <v>0.93934426229508194</v>
      </c>
      <c r="K315" s="61"/>
      <c r="L315" s="62"/>
      <c r="M315" s="55"/>
      <c r="N315" s="55"/>
      <c r="O315" s="55"/>
      <c r="P315" s="55"/>
      <c r="Q315" s="75"/>
      <c r="R315" s="75"/>
      <c r="S315" s="76"/>
    </row>
    <row r="316" spans="1:19" x14ac:dyDescent="0.2">
      <c r="A316" s="70">
        <v>306</v>
      </c>
      <c r="B316" s="61">
        <v>1.0421568627450981</v>
      </c>
      <c r="C316" s="62">
        <v>65</v>
      </c>
      <c r="D316" s="71">
        <f t="shared" si="26"/>
        <v>99.004901960784323</v>
      </c>
      <c r="E316" s="64">
        <f t="shared" si="27"/>
        <v>119.84803921568628</v>
      </c>
      <c r="F316" s="65">
        <f t="shared" si="28"/>
        <v>228.23235294117649</v>
      </c>
      <c r="G316" s="64">
        <f t="shared" si="29"/>
        <v>244.90686274509807</v>
      </c>
      <c r="H316" s="66">
        <f t="shared" si="31"/>
        <v>39.40588235294117</v>
      </c>
      <c r="I316" s="66">
        <f t="shared" si="30"/>
        <v>42.220588235294116</v>
      </c>
      <c r="J316" s="74">
        <v>0.93823529411764695</v>
      </c>
      <c r="K316" s="61"/>
      <c r="L316" s="62"/>
      <c r="M316" s="55"/>
      <c r="N316" s="55"/>
      <c r="O316" s="55"/>
      <c r="P316" s="55"/>
      <c r="Q316" s="75"/>
      <c r="R316" s="75"/>
      <c r="S316" s="76"/>
    </row>
    <row r="317" spans="1:19" x14ac:dyDescent="0.2">
      <c r="A317" s="70">
        <v>307</v>
      </c>
      <c r="B317" s="61">
        <v>1.0408794788273616</v>
      </c>
      <c r="C317" s="62">
        <v>65</v>
      </c>
      <c r="D317" s="71">
        <f t="shared" si="26"/>
        <v>98.883550488599354</v>
      </c>
      <c r="E317" s="64">
        <f t="shared" si="27"/>
        <v>119.70114006514659</v>
      </c>
      <c r="F317" s="65">
        <f t="shared" si="28"/>
        <v>227.95260586319219</v>
      </c>
      <c r="G317" s="64">
        <f t="shared" si="29"/>
        <v>244.60667752442998</v>
      </c>
      <c r="H317" s="66">
        <f t="shared" si="31"/>
        <v>39.359609120521171</v>
      </c>
      <c r="I317" s="66">
        <f t="shared" si="30"/>
        <v>42.171009771986974</v>
      </c>
      <c r="J317" s="74">
        <v>0.93713355048859937</v>
      </c>
      <c r="K317" s="61"/>
      <c r="L317" s="62"/>
      <c r="M317" s="55"/>
      <c r="N317" s="55"/>
      <c r="O317" s="55"/>
      <c r="P317" s="55"/>
      <c r="Q317" s="75"/>
      <c r="R317" s="75"/>
      <c r="S317" s="76"/>
    </row>
    <row r="318" spans="1:19" x14ac:dyDescent="0.2">
      <c r="A318" s="70">
        <v>308</v>
      </c>
      <c r="B318" s="61">
        <v>1.0396103896103897</v>
      </c>
      <c r="C318" s="62">
        <v>65</v>
      </c>
      <c r="D318" s="71">
        <f t="shared" si="26"/>
        <v>98.762987012987011</v>
      </c>
      <c r="E318" s="64">
        <f t="shared" si="27"/>
        <v>119.55519480519482</v>
      </c>
      <c r="F318" s="65">
        <f t="shared" si="28"/>
        <v>227.67467532467532</v>
      </c>
      <c r="G318" s="64">
        <f t="shared" si="29"/>
        <v>244.30844155844156</v>
      </c>
      <c r="H318" s="66">
        <f t="shared" si="31"/>
        <v>39.313636363636363</v>
      </c>
      <c r="I318" s="66">
        <f t="shared" si="30"/>
        <v>42.121753246753244</v>
      </c>
      <c r="J318" s="74">
        <v>0.936038961038961</v>
      </c>
      <c r="K318" s="61"/>
      <c r="L318" s="62"/>
      <c r="M318" s="55"/>
      <c r="N318" s="55"/>
      <c r="O318" s="55"/>
      <c r="P318" s="55"/>
      <c r="Q318" s="75"/>
      <c r="R318" s="75"/>
      <c r="S318" s="76"/>
    </row>
    <row r="319" spans="1:19" x14ac:dyDescent="0.2">
      <c r="A319" s="70">
        <v>309</v>
      </c>
      <c r="B319" s="61">
        <v>1.0383495145631068</v>
      </c>
      <c r="C319" s="62">
        <v>65</v>
      </c>
      <c r="D319" s="71">
        <f t="shared" si="26"/>
        <v>98.643203883495147</v>
      </c>
      <c r="E319" s="64">
        <f t="shared" si="27"/>
        <v>119.41019417475728</v>
      </c>
      <c r="F319" s="65">
        <f t="shared" si="28"/>
        <v>227.39854368932038</v>
      </c>
      <c r="G319" s="64">
        <f t="shared" si="29"/>
        <v>244.01213592233009</v>
      </c>
      <c r="H319" s="66">
        <f t="shared" si="31"/>
        <v>39.267961165048547</v>
      </c>
      <c r="I319" s="66">
        <f t="shared" si="30"/>
        <v>42.072815533980588</v>
      </c>
      <c r="J319" s="74">
        <v>0.93495145631067966</v>
      </c>
      <c r="K319" s="61"/>
      <c r="L319" s="62"/>
      <c r="M319" s="55"/>
      <c r="N319" s="55"/>
      <c r="O319" s="55"/>
      <c r="P319" s="55"/>
      <c r="Q319" s="75"/>
      <c r="R319" s="75"/>
      <c r="S319" s="76"/>
    </row>
    <row r="320" spans="1:19" x14ac:dyDescent="0.2">
      <c r="A320" s="70">
        <v>310</v>
      </c>
      <c r="B320" s="61">
        <v>1.0370967741935484</v>
      </c>
      <c r="C320" s="62">
        <v>65</v>
      </c>
      <c r="D320" s="71">
        <f t="shared" si="26"/>
        <v>98.524193548387103</v>
      </c>
      <c r="E320" s="64">
        <f t="shared" si="27"/>
        <v>119.26612903225806</v>
      </c>
      <c r="F320" s="65">
        <f t="shared" si="28"/>
        <v>227.1241935483871</v>
      </c>
      <c r="G320" s="64">
        <f t="shared" si="29"/>
        <v>243.71774193548387</v>
      </c>
      <c r="H320" s="66">
        <f t="shared" si="31"/>
        <v>39.222580645161287</v>
      </c>
      <c r="I320" s="66">
        <f t="shared" si="30"/>
        <v>42.024193548387096</v>
      </c>
      <c r="J320" s="74">
        <v>0.93387096774193545</v>
      </c>
      <c r="K320" s="61"/>
      <c r="L320" s="62"/>
      <c r="M320" s="55"/>
      <c r="N320" s="55"/>
      <c r="O320" s="55"/>
      <c r="P320" s="55"/>
      <c r="Q320" s="75"/>
      <c r="R320" s="75"/>
      <c r="S320" s="76"/>
    </row>
    <row r="321" spans="1:19" x14ac:dyDescent="0.2">
      <c r="A321" s="70">
        <v>311</v>
      </c>
      <c r="B321" s="61">
        <v>1.0358520900321544</v>
      </c>
      <c r="C321" s="62">
        <v>65</v>
      </c>
      <c r="D321" s="71">
        <f t="shared" si="26"/>
        <v>98.405948553054671</v>
      </c>
      <c r="E321" s="64">
        <f t="shared" si="27"/>
        <v>119.12299035369776</v>
      </c>
      <c r="F321" s="65">
        <f t="shared" si="28"/>
        <v>226.85160771704182</v>
      </c>
      <c r="G321" s="64">
        <f t="shared" si="29"/>
        <v>243.42524115755629</v>
      </c>
      <c r="H321" s="66">
        <f t="shared" si="31"/>
        <v>39.177491961414795</v>
      </c>
      <c r="I321" s="66">
        <f t="shared" si="30"/>
        <v>41.975884244372992</v>
      </c>
      <c r="J321" s="74">
        <v>0.93279742765273321</v>
      </c>
      <c r="K321" s="61"/>
      <c r="L321" s="62"/>
      <c r="M321" s="55"/>
      <c r="N321" s="55"/>
      <c r="O321" s="55"/>
      <c r="P321" s="55"/>
      <c r="Q321" s="75"/>
      <c r="R321" s="75"/>
      <c r="S321" s="76"/>
    </row>
    <row r="322" spans="1:19" x14ac:dyDescent="0.2">
      <c r="A322" s="70">
        <v>312</v>
      </c>
      <c r="B322" s="61">
        <v>1.0346153846153847</v>
      </c>
      <c r="C322" s="62">
        <v>65</v>
      </c>
      <c r="D322" s="71">
        <f t="shared" si="26"/>
        <v>98.288461538461547</v>
      </c>
      <c r="E322" s="64">
        <f t="shared" si="27"/>
        <v>118.98076923076924</v>
      </c>
      <c r="F322" s="65">
        <f t="shared" si="28"/>
        <v>226.58076923076925</v>
      </c>
      <c r="G322" s="64">
        <f t="shared" si="29"/>
        <v>243.13461538461542</v>
      </c>
      <c r="H322" s="66">
        <f t="shared" si="31"/>
        <v>39.132692307692309</v>
      </c>
      <c r="I322" s="66">
        <f t="shared" si="30"/>
        <v>41.927884615384613</v>
      </c>
      <c r="J322" s="74">
        <v>0.93173076923076925</v>
      </c>
      <c r="K322" s="61"/>
      <c r="L322" s="62"/>
      <c r="M322" s="55"/>
      <c r="N322" s="55"/>
      <c r="O322" s="55"/>
      <c r="P322" s="55"/>
      <c r="Q322" s="75"/>
      <c r="R322" s="75"/>
      <c r="S322" s="76"/>
    </row>
    <row r="323" spans="1:19" x14ac:dyDescent="0.2">
      <c r="A323" s="70">
        <v>313</v>
      </c>
      <c r="B323" s="61">
        <v>1.0333865814696486</v>
      </c>
      <c r="C323" s="62">
        <v>65</v>
      </c>
      <c r="D323" s="71">
        <f t="shared" si="26"/>
        <v>98.17172523961662</v>
      </c>
      <c r="E323" s="64">
        <f t="shared" si="27"/>
        <v>118.83945686900958</v>
      </c>
      <c r="F323" s="65">
        <f t="shared" si="28"/>
        <v>226.31166134185304</v>
      </c>
      <c r="G323" s="64">
        <f t="shared" si="29"/>
        <v>242.8458466453674</v>
      </c>
      <c r="H323" s="66">
        <f t="shared" si="31"/>
        <v>39.088178913738012</v>
      </c>
      <c r="I323" s="66">
        <f t="shared" si="30"/>
        <v>41.880191693290733</v>
      </c>
      <c r="J323" s="74">
        <v>0.93067092651757177</v>
      </c>
      <c r="K323" s="61"/>
      <c r="L323" s="62"/>
      <c r="M323" s="55"/>
      <c r="N323" s="55"/>
      <c r="O323" s="55"/>
      <c r="P323" s="55"/>
      <c r="Q323" s="75"/>
      <c r="R323" s="75"/>
      <c r="S323" s="76"/>
    </row>
    <row r="324" spans="1:19" x14ac:dyDescent="0.2">
      <c r="A324" s="70">
        <v>314</v>
      </c>
      <c r="B324" s="61">
        <v>1.0321656050955414</v>
      </c>
      <c r="C324" s="62">
        <v>65</v>
      </c>
      <c r="D324" s="71">
        <f t="shared" si="26"/>
        <v>98.055732484076444</v>
      </c>
      <c r="E324" s="64">
        <f t="shared" si="27"/>
        <v>118.69904458598727</v>
      </c>
      <c r="F324" s="65">
        <f t="shared" si="28"/>
        <v>226.04426751592356</v>
      </c>
      <c r="G324" s="64">
        <f t="shared" si="29"/>
        <v>242.55891719745225</v>
      </c>
      <c r="H324" s="66">
        <f t="shared" si="31"/>
        <v>39.043949044585993</v>
      </c>
      <c r="I324" s="66">
        <f t="shared" si="30"/>
        <v>41.832802547770704</v>
      </c>
      <c r="J324" s="74">
        <v>0.92961783439490453</v>
      </c>
      <c r="K324" s="61"/>
      <c r="L324" s="62"/>
      <c r="M324" s="55"/>
      <c r="N324" s="55"/>
      <c r="O324" s="55"/>
      <c r="P324" s="55"/>
      <c r="Q324" s="75"/>
      <c r="R324" s="75"/>
      <c r="S324" s="76"/>
    </row>
    <row r="325" spans="1:19" x14ac:dyDescent="0.2">
      <c r="A325" s="70">
        <v>315</v>
      </c>
      <c r="B325" s="61">
        <v>1.0309523809523808</v>
      </c>
      <c r="C325" s="62">
        <v>65</v>
      </c>
      <c r="D325" s="71">
        <f t="shared" si="26"/>
        <v>97.940476190476176</v>
      </c>
      <c r="E325" s="64">
        <f t="shared" si="27"/>
        <v>118.5595238095238</v>
      </c>
      <c r="F325" s="65">
        <f t="shared" si="28"/>
        <v>225.77857142857141</v>
      </c>
      <c r="G325" s="64">
        <f t="shared" si="29"/>
        <v>242.27380952380949</v>
      </c>
      <c r="H325" s="66">
        <f t="shared" si="31"/>
        <v>39</v>
      </c>
      <c r="I325" s="66">
        <f t="shared" si="30"/>
        <v>41.785714285714285</v>
      </c>
      <c r="J325" s="74">
        <v>0.92857142857142849</v>
      </c>
      <c r="K325" s="61"/>
      <c r="L325" s="62"/>
      <c r="M325" s="55"/>
      <c r="N325" s="55"/>
      <c r="O325" s="55"/>
      <c r="P325" s="55"/>
      <c r="Q325" s="75"/>
      <c r="R325" s="75"/>
      <c r="S325" s="76"/>
    </row>
    <row r="326" spans="1:19" x14ac:dyDescent="0.2">
      <c r="A326" s="70">
        <v>316</v>
      </c>
      <c r="B326" s="61">
        <v>1.0297468354430381</v>
      </c>
      <c r="C326" s="62">
        <v>65</v>
      </c>
      <c r="D326" s="71">
        <f t="shared" si="26"/>
        <v>97.825949367088626</v>
      </c>
      <c r="E326" s="64">
        <f t="shared" si="27"/>
        <v>118.42088607594938</v>
      </c>
      <c r="F326" s="65">
        <f t="shared" si="28"/>
        <v>225.51455696202535</v>
      </c>
      <c r="G326" s="64">
        <f t="shared" si="29"/>
        <v>241.99050632911397</v>
      </c>
      <c r="H326" s="66">
        <f t="shared" si="31"/>
        <v>38.956329113924049</v>
      </c>
      <c r="I326" s="66">
        <f t="shared" si="30"/>
        <v>41.73892405063291</v>
      </c>
      <c r="J326" s="74">
        <v>0.9275316455696202</v>
      </c>
      <c r="K326" s="61"/>
      <c r="L326" s="62"/>
      <c r="M326" s="55"/>
      <c r="N326" s="55"/>
      <c r="O326" s="55"/>
      <c r="P326" s="55"/>
      <c r="Q326" s="75"/>
      <c r="R326" s="75"/>
      <c r="S326" s="76"/>
    </row>
    <row r="327" spans="1:19" x14ac:dyDescent="0.2">
      <c r="A327" s="70">
        <v>317</v>
      </c>
      <c r="B327" s="61">
        <v>1.0285488958990536</v>
      </c>
      <c r="C327" s="62">
        <v>65</v>
      </c>
      <c r="D327" s="71">
        <f t="shared" si="26"/>
        <v>97.712145110410091</v>
      </c>
      <c r="E327" s="64">
        <f t="shared" si="27"/>
        <v>118.28312302839117</v>
      </c>
      <c r="F327" s="65">
        <f t="shared" si="28"/>
        <v>225.25220820189276</v>
      </c>
      <c r="G327" s="64">
        <f t="shared" si="29"/>
        <v>241.70899053627761</v>
      </c>
      <c r="H327" s="66">
        <f t="shared" si="31"/>
        <v>38.912933753943207</v>
      </c>
      <c r="I327" s="66">
        <f t="shared" si="30"/>
        <v>41.69242902208201</v>
      </c>
      <c r="J327" s="74">
        <v>0.92649842271293359</v>
      </c>
      <c r="K327" s="61"/>
      <c r="L327" s="62"/>
      <c r="M327" s="55"/>
      <c r="N327" s="55"/>
      <c r="O327" s="55"/>
      <c r="P327" s="55"/>
      <c r="Q327" s="75"/>
      <c r="R327" s="75"/>
      <c r="S327" s="76"/>
    </row>
    <row r="328" spans="1:19" x14ac:dyDescent="0.2">
      <c r="A328" s="70">
        <v>318</v>
      </c>
      <c r="B328" s="61">
        <v>1.0273584905660378</v>
      </c>
      <c r="C328" s="62">
        <v>65</v>
      </c>
      <c r="D328" s="71">
        <f t="shared" si="26"/>
        <v>97.59905660377359</v>
      </c>
      <c r="E328" s="64">
        <f t="shared" si="27"/>
        <v>118.14622641509435</v>
      </c>
      <c r="F328" s="65">
        <f t="shared" si="28"/>
        <v>224.99150943396228</v>
      </c>
      <c r="G328" s="64">
        <f t="shared" si="29"/>
        <v>241.42924528301887</v>
      </c>
      <c r="H328" s="66">
        <f t="shared" si="31"/>
        <v>38.869811320754714</v>
      </c>
      <c r="I328" s="66">
        <f t="shared" si="30"/>
        <v>41.64622641509434</v>
      </c>
      <c r="J328" s="74">
        <v>0.92547169811320751</v>
      </c>
      <c r="K328" s="61"/>
      <c r="L328" s="62"/>
      <c r="M328" s="55"/>
      <c r="N328" s="55"/>
      <c r="O328" s="55"/>
      <c r="P328" s="55"/>
      <c r="Q328" s="75"/>
      <c r="R328" s="75"/>
      <c r="S328" s="76"/>
    </row>
    <row r="329" spans="1:19" x14ac:dyDescent="0.2">
      <c r="A329" s="70">
        <v>319</v>
      </c>
      <c r="B329" s="61">
        <v>1.0261755485893416</v>
      </c>
      <c r="C329" s="62">
        <v>65</v>
      </c>
      <c r="D329" s="71">
        <f t="shared" si="26"/>
        <v>97.486677115987447</v>
      </c>
      <c r="E329" s="64">
        <f t="shared" si="27"/>
        <v>118.01018808777428</v>
      </c>
      <c r="F329" s="65">
        <f t="shared" si="28"/>
        <v>224.7324451410658</v>
      </c>
      <c r="G329" s="64">
        <f t="shared" si="29"/>
        <v>241.15125391849526</v>
      </c>
      <c r="H329" s="66">
        <f t="shared" si="31"/>
        <v>38.826959247648901</v>
      </c>
      <c r="I329" s="66">
        <f t="shared" si="30"/>
        <v>41.600313479623821</v>
      </c>
      <c r="J329" s="74">
        <v>0.92445141065830716</v>
      </c>
      <c r="K329" s="61"/>
      <c r="L329" s="62"/>
      <c r="M329" s="55"/>
      <c r="N329" s="55"/>
      <c r="O329" s="55"/>
      <c r="P329" s="55"/>
      <c r="Q329" s="75"/>
      <c r="R329" s="75"/>
      <c r="S329" s="76"/>
    </row>
    <row r="330" spans="1:19" x14ac:dyDescent="0.2">
      <c r="A330" s="70">
        <v>320</v>
      </c>
      <c r="B330" s="61">
        <v>1.0249999999999999</v>
      </c>
      <c r="C330" s="62">
        <v>65</v>
      </c>
      <c r="D330" s="71">
        <f t="shared" si="26"/>
        <v>97.374999999999986</v>
      </c>
      <c r="E330" s="64">
        <f t="shared" si="27"/>
        <v>117.87499999999999</v>
      </c>
      <c r="F330" s="65">
        <f t="shared" si="28"/>
        <v>224.47499999999999</v>
      </c>
      <c r="G330" s="64">
        <f t="shared" si="29"/>
        <v>240.87499999999997</v>
      </c>
      <c r="H330" s="66">
        <f t="shared" si="31"/>
        <v>38.784375000000004</v>
      </c>
      <c r="I330" s="66">
        <f t="shared" si="30"/>
        <v>41.5546875</v>
      </c>
      <c r="J330" s="74">
        <v>0.92343750000000002</v>
      </c>
      <c r="K330" s="61"/>
      <c r="L330" s="62"/>
      <c r="M330" s="55"/>
      <c r="N330" s="55"/>
      <c r="O330" s="55"/>
      <c r="P330" s="55"/>
      <c r="Q330" s="75"/>
      <c r="R330" s="75"/>
      <c r="S330" s="76"/>
    </row>
    <row r="331" spans="1:19" x14ac:dyDescent="0.2">
      <c r="A331" s="70">
        <v>321</v>
      </c>
      <c r="B331" s="61">
        <v>1.0238317757009345</v>
      </c>
      <c r="C331" s="62">
        <v>65</v>
      </c>
      <c r="D331" s="71">
        <f t="shared" ref="D331:D394" si="32">B331*$D$7</f>
        <v>97.264018691588774</v>
      </c>
      <c r="E331" s="64">
        <f t="shared" ref="E331:E394" si="33">B331*$E$7</f>
        <v>117.74065420560747</v>
      </c>
      <c r="F331" s="65">
        <f t="shared" ref="F331:F394" si="34">B331*$F$7</f>
        <v>224.21915887850466</v>
      </c>
      <c r="G331" s="64">
        <f t="shared" ref="G331:G394" si="35">B331*$G$7</f>
        <v>240.6004672897196</v>
      </c>
      <c r="H331" s="66">
        <f t="shared" si="31"/>
        <v>38.742056074766353</v>
      </c>
      <c r="I331" s="66">
        <f t="shared" ref="I331:I394" si="36">$I$7*J331</f>
        <v>41.509345794392523</v>
      </c>
      <c r="J331" s="74">
        <v>0.92242990654205603</v>
      </c>
      <c r="K331" s="61"/>
      <c r="L331" s="62"/>
      <c r="M331" s="55"/>
      <c r="N331" s="55"/>
      <c r="O331" s="55"/>
      <c r="P331" s="55"/>
      <c r="Q331" s="75"/>
      <c r="R331" s="75"/>
      <c r="S331" s="76"/>
    </row>
    <row r="332" spans="1:19" x14ac:dyDescent="0.2">
      <c r="A332" s="70">
        <v>322</v>
      </c>
      <c r="B332" s="61">
        <v>1.0226708074534161</v>
      </c>
      <c r="C332" s="62">
        <v>65</v>
      </c>
      <c r="D332" s="71">
        <f t="shared" si="32"/>
        <v>97.153726708074529</v>
      </c>
      <c r="E332" s="64">
        <f t="shared" si="33"/>
        <v>117.60714285714285</v>
      </c>
      <c r="F332" s="65">
        <f t="shared" si="34"/>
        <v>223.96490683229811</v>
      </c>
      <c r="G332" s="64">
        <f t="shared" si="35"/>
        <v>240.32763975155279</v>
      </c>
      <c r="H332" s="66">
        <f t="shared" ref="H332:H395" si="37">J332*$H$7</f>
        <v>38.700000000000003</v>
      </c>
      <c r="I332" s="66">
        <f t="shared" si="36"/>
        <v>41.464285714285715</v>
      </c>
      <c r="J332" s="74">
        <v>0.92142857142857149</v>
      </c>
      <c r="K332" s="61"/>
      <c r="L332" s="62"/>
      <c r="M332" s="55"/>
      <c r="N332" s="55"/>
      <c r="O332" s="55"/>
      <c r="P332" s="55"/>
      <c r="Q332" s="75"/>
      <c r="R332" s="75"/>
      <c r="S332" s="76"/>
    </row>
    <row r="333" spans="1:19" x14ac:dyDescent="0.2">
      <c r="A333" s="70">
        <v>323</v>
      </c>
      <c r="B333" s="61">
        <v>1.0215170278637773</v>
      </c>
      <c r="C333" s="62">
        <v>65</v>
      </c>
      <c r="D333" s="71">
        <f t="shared" si="32"/>
        <v>97.04411764705884</v>
      </c>
      <c r="E333" s="64">
        <f t="shared" si="33"/>
        <v>117.47445820433438</v>
      </c>
      <c r="F333" s="65">
        <f t="shared" si="34"/>
        <v>223.71222910216721</v>
      </c>
      <c r="G333" s="64">
        <f t="shared" si="35"/>
        <v>240.05650154798766</v>
      </c>
      <c r="H333" s="66">
        <f t="shared" si="37"/>
        <v>38.658204334365323</v>
      </c>
      <c r="I333" s="66">
        <f t="shared" si="36"/>
        <v>41.419504643962846</v>
      </c>
      <c r="J333" s="74">
        <v>0.92043343653250764</v>
      </c>
      <c r="K333" s="61"/>
      <c r="L333" s="62"/>
      <c r="M333" s="55"/>
      <c r="N333" s="55"/>
      <c r="O333" s="55"/>
      <c r="P333" s="55"/>
      <c r="Q333" s="75"/>
      <c r="R333" s="75"/>
      <c r="S333" s="76"/>
    </row>
    <row r="334" spans="1:19" x14ac:dyDescent="0.2">
      <c r="A334" s="70">
        <v>324</v>
      </c>
      <c r="B334" s="61">
        <v>1.0203703703703704</v>
      </c>
      <c r="C334" s="62">
        <v>65</v>
      </c>
      <c r="D334" s="71">
        <f t="shared" si="32"/>
        <v>96.93518518518519</v>
      </c>
      <c r="E334" s="64">
        <f t="shared" si="33"/>
        <v>117.3425925925926</v>
      </c>
      <c r="F334" s="65">
        <f t="shared" si="34"/>
        <v>223.46111111111111</v>
      </c>
      <c r="G334" s="64">
        <f t="shared" si="35"/>
        <v>239.78703703703704</v>
      </c>
      <c r="H334" s="66">
        <f t="shared" si="37"/>
        <v>38.616666666666667</v>
      </c>
      <c r="I334" s="66">
        <f t="shared" si="36"/>
        <v>41.375</v>
      </c>
      <c r="J334" s="74">
        <v>0.9194444444444444</v>
      </c>
      <c r="K334" s="61"/>
      <c r="L334" s="62"/>
      <c r="M334" s="55"/>
      <c r="N334" s="55"/>
      <c r="O334" s="55"/>
      <c r="P334" s="55"/>
      <c r="Q334" s="75"/>
      <c r="R334" s="75"/>
      <c r="S334" s="76"/>
    </row>
    <row r="335" spans="1:19" x14ac:dyDescent="0.2">
      <c r="A335" s="70">
        <v>325</v>
      </c>
      <c r="B335" s="61">
        <v>1.0192307692307692</v>
      </c>
      <c r="C335" s="62">
        <v>65</v>
      </c>
      <c r="D335" s="71">
        <f t="shared" si="32"/>
        <v>96.826923076923066</v>
      </c>
      <c r="E335" s="64">
        <f t="shared" si="33"/>
        <v>117.21153846153845</v>
      </c>
      <c r="F335" s="65">
        <f t="shared" si="34"/>
        <v>223.21153846153845</v>
      </c>
      <c r="G335" s="64">
        <f t="shared" si="35"/>
        <v>239.51923076923075</v>
      </c>
      <c r="H335" s="66">
        <f t="shared" si="37"/>
        <v>38.575384615384614</v>
      </c>
      <c r="I335" s="66">
        <f t="shared" si="36"/>
        <v>41.330769230769228</v>
      </c>
      <c r="J335" s="74">
        <v>0.91846153846153844</v>
      </c>
      <c r="K335" s="61"/>
      <c r="L335" s="62"/>
      <c r="M335" s="55"/>
      <c r="N335" s="55"/>
      <c r="O335" s="55"/>
      <c r="P335" s="55"/>
      <c r="Q335" s="75"/>
      <c r="R335" s="75"/>
      <c r="S335" s="76"/>
    </row>
    <row r="336" spans="1:19" x14ac:dyDescent="0.2">
      <c r="A336" s="70">
        <v>326</v>
      </c>
      <c r="B336" s="61">
        <v>1.0180981595092027</v>
      </c>
      <c r="C336" s="62">
        <v>65</v>
      </c>
      <c r="D336" s="71">
        <f t="shared" si="32"/>
        <v>96.719325153374257</v>
      </c>
      <c r="E336" s="64">
        <f t="shared" si="33"/>
        <v>117.08128834355831</v>
      </c>
      <c r="F336" s="65">
        <f t="shared" si="34"/>
        <v>222.9634969325154</v>
      </c>
      <c r="G336" s="64">
        <f t="shared" si="35"/>
        <v>239.25306748466264</v>
      </c>
      <c r="H336" s="66">
        <f t="shared" si="37"/>
        <v>38.534355828220853</v>
      </c>
      <c r="I336" s="66">
        <f t="shared" si="36"/>
        <v>41.28680981595091</v>
      </c>
      <c r="J336" s="74">
        <v>0.91748466257668693</v>
      </c>
      <c r="K336" s="61"/>
      <c r="L336" s="62"/>
      <c r="M336" s="55"/>
      <c r="N336" s="55"/>
      <c r="O336" s="55"/>
      <c r="P336" s="55"/>
      <c r="Q336" s="75"/>
      <c r="R336" s="75"/>
      <c r="S336" s="76"/>
    </row>
    <row r="337" spans="1:19" x14ac:dyDescent="0.2">
      <c r="A337" s="70">
        <v>327</v>
      </c>
      <c r="B337" s="61">
        <v>1.0169724770642201</v>
      </c>
      <c r="C337" s="62">
        <v>65</v>
      </c>
      <c r="D337" s="71">
        <f t="shared" si="32"/>
        <v>96.612385321100916</v>
      </c>
      <c r="E337" s="64">
        <f t="shared" si="33"/>
        <v>116.95183486238531</v>
      </c>
      <c r="F337" s="65">
        <f t="shared" si="34"/>
        <v>222.71697247706422</v>
      </c>
      <c r="G337" s="64">
        <f t="shared" si="35"/>
        <v>238.98853211009174</v>
      </c>
      <c r="H337" s="66">
        <f t="shared" si="37"/>
        <v>38.493577981651377</v>
      </c>
      <c r="I337" s="66">
        <f t="shared" si="36"/>
        <v>41.243119266055047</v>
      </c>
      <c r="J337" s="74">
        <v>0.91651376146788988</v>
      </c>
      <c r="K337" s="61"/>
      <c r="L337" s="62"/>
      <c r="M337" s="55"/>
      <c r="N337" s="55"/>
      <c r="O337" s="55"/>
      <c r="P337" s="55"/>
      <c r="Q337" s="75"/>
      <c r="R337" s="75"/>
      <c r="S337" s="76"/>
    </row>
    <row r="338" spans="1:19" x14ac:dyDescent="0.2">
      <c r="A338" s="70">
        <v>328</v>
      </c>
      <c r="B338" s="61">
        <v>1.0158536585365854</v>
      </c>
      <c r="C338" s="62">
        <v>65</v>
      </c>
      <c r="D338" s="71">
        <f t="shared" si="32"/>
        <v>96.506097560975604</v>
      </c>
      <c r="E338" s="64">
        <f t="shared" si="33"/>
        <v>116.82317073170732</v>
      </c>
      <c r="F338" s="65">
        <f t="shared" si="34"/>
        <v>222.47195121951219</v>
      </c>
      <c r="G338" s="64">
        <f t="shared" si="35"/>
        <v>238.72560975609755</v>
      </c>
      <c r="H338" s="66">
        <f t="shared" si="37"/>
        <v>38.453048780487798</v>
      </c>
      <c r="I338" s="66">
        <f t="shared" si="36"/>
        <v>41.199695121951216</v>
      </c>
      <c r="J338" s="74">
        <v>0.91554878048780475</v>
      </c>
      <c r="K338" s="61"/>
      <c r="L338" s="62"/>
      <c r="M338" s="55"/>
      <c r="N338" s="55"/>
      <c r="O338" s="55"/>
      <c r="P338" s="55"/>
      <c r="Q338" s="75"/>
      <c r="R338" s="75"/>
      <c r="S338" s="76"/>
    </row>
    <row r="339" spans="1:19" x14ac:dyDescent="0.2">
      <c r="A339" s="70">
        <v>329</v>
      </c>
      <c r="B339" s="61">
        <v>1.014741641337386</v>
      </c>
      <c r="C339" s="62">
        <v>65</v>
      </c>
      <c r="D339" s="71">
        <f t="shared" si="32"/>
        <v>96.400455927051667</v>
      </c>
      <c r="E339" s="64">
        <f t="shared" si="33"/>
        <v>116.69528875379939</v>
      </c>
      <c r="F339" s="65">
        <f t="shared" si="34"/>
        <v>222.22841945288752</v>
      </c>
      <c r="G339" s="64">
        <f t="shared" si="35"/>
        <v>238.46428571428569</v>
      </c>
      <c r="H339" s="66">
        <f t="shared" si="37"/>
        <v>38.412765957446801</v>
      </c>
      <c r="I339" s="66">
        <f t="shared" si="36"/>
        <v>41.156534954407292</v>
      </c>
      <c r="J339" s="74">
        <v>0.91458966565349531</v>
      </c>
      <c r="K339" s="61"/>
      <c r="L339" s="62"/>
      <c r="M339" s="55"/>
      <c r="N339" s="55"/>
      <c r="O339" s="55"/>
      <c r="P339" s="55"/>
      <c r="Q339" s="75"/>
      <c r="R339" s="75"/>
      <c r="S339" s="76"/>
    </row>
    <row r="340" spans="1:19" s="50" customFormat="1" x14ac:dyDescent="0.2">
      <c r="A340" s="70">
        <v>330</v>
      </c>
      <c r="B340" s="61">
        <v>1.0136363636363637</v>
      </c>
      <c r="C340" s="62">
        <v>65</v>
      </c>
      <c r="D340" s="71">
        <f t="shared" si="32"/>
        <v>96.295454545454547</v>
      </c>
      <c r="E340" s="64">
        <f t="shared" si="33"/>
        <v>116.56818181818183</v>
      </c>
      <c r="F340" s="65">
        <f t="shared" si="34"/>
        <v>221.98636363636365</v>
      </c>
      <c r="G340" s="64">
        <f t="shared" si="35"/>
        <v>238.20454545454547</v>
      </c>
      <c r="H340" s="66">
        <f t="shared" si="37"/>
        <v>38.372727272727268</v>
      </c>
      <c r="I340" s="66">
        <f t="shared" si="36"/>
        <v>41.113636363636353</v>
      </c>
      <c r="J340" s="74">
        <v>0.91363636363636347</v>
      </c>
      <c r="K340" s="61"/>
      <c r="L340" s="62"/>
      <c r="M340" s="55"/>
      <c r="N340" s="55"/>
      <c r="O340" s="55"/>
      <c r="P340" s="55"/>
      <c r="Q340" s="75"/>
      <c r="R340" s="75"/>
      <c r="S340" s="76"/>
    </row>
    <row r="341" spans="1:19" x14ac:dyDescent="0.2">
      <c r="A341" s="70">
        <v>331</v>
      </c>
      <c r="B341" s="61">
        <v>1.0125377643504532</v>
      </c>
      <c r="C341" s="62">
        <v>65</v>
      </c>
      <c r="D341" s="71">
        <f t="shared" si="32"/>
        <v>96.19108761329305</v>
      </c>
      <c r="E341" s="64">
        <f t="shared" si="33"/>
        <v>116.44184290030212</v>
      </c>
      <c r="F341" s="65">
        <f t="shared" si="34"/>
        <v>221.74577039274925</v>
      </c>
      <c r="G341" s="64">
        <f t="shared" si="35"/>
        <v>237.9463746223565</v>
      </c>
      <c r="H341" s="66">
        <f t="shared" si="37"/>
        <v>38.326586102719027</v>
      </c>
      <c r="I341" s="66">
        <f t="shared" si="36"/>
        <v>41.064199395770387</v>
      </c>
      <c r="J341" s="74">
        <v>0.91253776435045308</v>
      </c>
      <c r="K341" s="61"/>
      <c r="L341" s="62"/>
      <c r="M341" s="55"/>
      <c r="N341" s="55"/>
      <c r="O341" s="55"/>
      <c r="P341" s="55"/>
      <c r="Q341" s="75"/>
      <c r="R341" s="75"/>
      <c r="S341" s="76"/>
    </row>
    <row r="342" spans="1:19" x14ac:dyDescent="0.2">
      <c r="A342" s="70">
        <v>332</v>
      </c>
      <c r="B342" s="61">
        <v>1.0114457831325301</v>
      </c>
      <c r="C342" s="62">
        <v>65</v>
      </c>
      <c r="D342" s="71">
        <f t="shared" si="32"/>
        <v>96.087349397590359</v>
      </c>
      <c r="E342" s="64">
        <f t="shared" si="33"/>
        <v>116.31626506024097</v>
      </c>
      <c r="F342" s="65">
        <f t="shared" si="34"/>
        <v>221.50662650602408</v>
      </c>
      <c r="G342" s="64">
        <f t="shared" si="35"/>
        <v>237.68975903614458</v>
      </c>
      <c r="H342" s="66">
        <f t="shared" si="37"/>
        <v>38.280722891566256</v>
      </c>
      <c r="I342" s="66">
        <f t="shared" si="36"/>
        <v>41.015060240963848</v>
      </c>
      <c r="J342" s="74">
        <v>0.91144578313253</v>
      </c>
      <c r="K342" s="61"/>
      <c r="L342" s="62"/>
      <c r="M342" s="55"/>
      <c r="N342" s="55"/>
      <c r="O342" s="55"/>
      <c r="P342" s="55"/>
      <c r="Q342" s="75"/>
      <c r="R342" s="75"/>
      <c r="S342" s="76"/>
    </row>
    <row r="343" spans="1:19" x14ac:dyDescent="0.2">
      <c r="A343" s="70">
        <v>333</v>
      </c>
      <c r="B343" s="61">
        <v>1.0103603603603604</v>
      </c>
      <c r="C343" s="62">
        <v>65</v>
      </c>
      <c r="D343" s="71">
        <f t="shared" si="32"/>
        <v>95.984234234234236</v>
      </c>
      <c r="E343" s="64">
        <f t="shared" si="33"/>
        <v>116.19144144144144</v>
      </c>
      <c r="F343" s="65">
        <f t="shared" si="34"/>
        <v>221.26891891891893</v>
      </c>
      <c r="G343" s="64">
        <f t="shared" si="35"/>
        <v>237.4346846846847</v>
      </c>
      <c r="H343" s="66">
        <f t="shared" si="37"/>
        <v>38.235135135135138</v>
      </c>
      <c r="I343" s="66">
        <f t="shared" si="36"/>
        <v>40.966216216216218</v>
      </c>
      <c r="J343" s="74">
        <v>0.91036036036036039</v>
      </c>
      <c r="K343" s="61"/>
      <c r="L343" s="62"/>
      <c r="M343" s="55"/>
      <c r="N343" s="55"/>
      <c r="O343" s="55"/>
      <c r="P343" s="55"/>
      <c r="Q343" s="75"/>
      <c r="R343" s="75"/>
      <c r="S343" s="76"/>
    </row>
    <row r="344" spans="1:19" x14ac:dyDescent="0.2">
      <c r="A344" s="70">
        <v>334</v>
      </c>
      <c r="B344" s="61">
        <v>1.0092814371257486</v>
      </c>
      <c r="C344" s="62">
        <v>65</v>
      </c>
      <c r="D344" s="71">
        <f t="shared" si="32"/>
        <v>95.881736526946113</v>
      </c>
      <c r="E344" s="64">
        <f t="shared" si="33"/>
        <v>116.06736526946109</v>
      </c>
      <c r="F344" s="65">
        <f t="shared" si="34"/>
        <v>221.03263473053894</v>
      </c>
      <c r="G344" s="64">
        <f t="shared" si="35"/>
        <v>237.18113772455092</v>
      </c>
      <c r="H344" s="66">
        <f t="shared" si="37"/>
        <v>38.189820359281434</v>
      </c>
      <c r="I344" s="66">
        <f t="shared" si="36"/>
        <v>40.917664670658681</v>
      </c>
      <c r="J344" s="74">
        <v>0.90928143712574849</v>
      </c>
      <c r="K344" s="61"/>
      <c r="L344" s="62"/>
      <c r="M344" s="55"/>
      <c r="N344" s="55"/>
      <c r="O344" s="55"/>
      <c r="P344" s="55"/>
      <c r="Q344" s="75"/>
      <c r="R344" s="75"/>
      <c r="S344" s="76"/>
    </row>
    <row r="345" spans="1:19" x14ac:dyDescent="0.2">
      <c r="A345" s="70">
        <v>335</v>
      </c>
      <c r="B345" s="61">
        <v>1.0082089552238804</v>
      </c>
      <c r="C345" s="62">
        <v>65</v>
      </c>
      <c r="D345" s="71">
        <f t="shared" si="32"/>
        <v>95.779850746268636</v>
      </c>
      <c r="E345" s="64">
        <f t="shared" si="33"/>
        <v>115.94402985074625</v>
      </c>
      <c r="F345" s="65">
        <f t="shared" si="34"/>
        <v>220.79776119402982</v>
      </c>
      <c r="G345" s="64">
        <f t="shared" si="35"/>
        <v>236.9291044776119</v>
      </c>
      <c r="H345" s="66">
        <f t="shared" si="37"/>
        <v>38.144776119402977</v>
      </c>
      <c r="I345" s="66">
        <f t="shared" si="36"/>
        <v>40.869402985074622</v>
      </c>
      <c r="J345" s="74">
        <v>0.90820895522388045</v>
      </c>
      <c r="K345" s="61"/>
      <c r="L345" s="62"/>
      <c r="M345" s="55"/>
      <c r="N345" s="55"/>
      <c r="O345" s="55"/>
      <c r="P345" s="55"/>
      <c r="Q345" s="75"/>
      <c r="R345" s="75"/>
      <c r="S345" s="76"/>
    </row>
    <row r="346" spans="1:19" x14ac:dyDescent="0.2">
      <c r="A346" s="70">
        <v>336</v>
      </c>
      <c r="B346" s="61">
        <v>1.0071428571428571</v>
      </c>
      <c r="C346" s="62">
        <v>65</v>
      </c>
      <c r="D346" s="71">
        <f t="shared" si="32"/>
        <v>95.678571428571431</v>
      </c>
      <c r="E346" s="64">
        <f t="shared" si="33"/>
        <v>115.82142857142857</v>
      </c>
      <c r="F346" s="65">
        <f t="shared" si="34"/>
        <v>220.56428571428572</v>
      </c>
      <c r="G346" s="64">
        <f t="shared" si="35"/>
        <v>236.67857142857142</v>
      </c>
      <c r="H346" s="66">
        <f t="shared" si="37"/>
        <v>38.099999999999994</v>
      </c>
      <c r="I346" s="66">
        <f t="shared" si="36"/>
        <v>40.821428571428569</v>
      </c>
      <c r="J346" s="74">
        <v>0.90714285714285703</v>
      </c>
      <c r="K346" s="61"/>
      <c r="L346" s="62"/>
      <c r="M346" s="55"/>
      <c r="N346" s="55"/>
      <c r="O346" s="55"/>
      <c r="P346" s="55"/>
      <c r="Q346" s="75"/>
      <c r="R346" s="75"/>
      <c r="S346" s="76"/>
    </row>
    <row r="347" spans="1:19" x14ac:dyDescent="0.2">
      <c r="A347" s="70">
        <v>337</v>
      </c>
      <c r="B347" s="61">
        <v>1.0060830860534125</v>
      </c>
      <c r="C347" s="62">
        <v>65</v>
      </c>
      <c r="D347" s="71">
        <f t="shared" si="32"/>
        <v>95.57789317507418</v>
      </c>
      <c r="E347" s="64">
        <f t="shared" si="33"/>
        <v>115.69955489614243</v>
      </c>
      <c r="F347" s="65">
        <f t="shared" si="34"/>
        <v>220.33219584569733</v>
      </c>
      <c r="G347" s="64">
        <f t="shared" si="35"/>
        <v>236.42952522255192</v>
      </c>
      <c r="H347" s="66">
        <f t="shared" si="37"/>
        <v>38.055489614243321</v>
      </c>
      <c r="I347" s="66">
        <f t="shared" si="36"/>
        <v>40.773738872403563</v>
      </c>
      <c r="J347" s="74">
        <v>0.90608308605341248</v>
      </c>
      <c r="K347" s="61"/>
      <c r="L347" s="62"/>
      <c r="M347" s="55"/>
      <c r="N347" s="55"/>
      <c r="O347" s="55"/>
      <c r="P347" s="55"/>
      <c r="Q347" s="75"/>
      <c r="R347" s="75"/>
      <c r="S347" s="76"/>
    </row>
    <row r="348" spans="1:19" x14ac:dyDescent="0.2">
      <c r="A348" s="70">
        <v>338</v>
      </c>
      <c r="B348" s="61">
        <v>1.0050295857988167</v>
      </c>
      <c r="C348" s="62">
        <v>65</v>
      </c>
      <c r="D348" s="71">
        <f t="shared" si="32"/>
        <v>95.477810650887591</v>
      </c>
      <c r="E348" s="64">
        <f t="shared" si="33"/>
        <v>115.57840236686393</v>
      </c>
      <c r="F348" s="65">
        <f t="shared" si="34"/>
        <v>220.10147928994087</v>
      </c>
      <c r="G348" s="64">
        <f t="shared" si="35"/>
        <v>236.18195266272193</v>
      </c>
      <c r="H348" s="66">
        <f t="shared" si="37"/>
        <v>38.011242603550286</v>
      </c>
      <c r="I348" s="66">
        <f t="shared" si="36"/>
        <v>40.726331360946737</v>
      </c>
      <c r="J348" s="74">
        <v>0.90502958579881643</v>
      </c>
      <c r="K348" s="61"/>
      <c r="L348" s="62"/>
      <c r="M348" s="55"/>
      <c r="N348" s="55"/>
      <c r="O348" s="55"/>
      <c r="P348" s="55"/>
      <c r="Q348" s="75"/>
      <c r="R348" s="75"/>
      <c r="S348" s="76"/>
    </row>
    <row r="349" spans="1:19" x14ac:dyDescent="0.2">
      <c r="A349" s="70">
        <v>339</v>
      </c>
      <c r="B349" s="61">
        <v>1.0039823008849558</v>
      </c>
      <c r="C349" s="62">
        <v>65</v>
      </c>
      <c r="D349" s="71">
        <f t="shared" si="32"/>
        <v>95.378318584070797</v>
      </c>
      <c r="E349" s="64">
        <f t="shared" si="33"/>
        <v>115.45796460176992</v>
      </c>
      <c r="F349" s="65">
        <f t="shared" si="34"/>
        <v>219.87212389380531</v>
      </c>
      <c r="G349" s="64">
        <f t="shared" si="35"/>
        <v>235.93584070796462</v>
      </c>
      <c r="H349" s="66">
        <f t="shared" si="37"/>
        <v>37.967256637168141</v>
      </c>
      <c r="I349" s="66">
        <f t="shared" si="36"/>
        <v>40.679203539823014</v>
      </c>
      <c r="J349" s="74">
        <v>0.90398230088495579</v>
      </c>
      <c r="K349" s="61"/>
      <c r="L349" s="62"/>
      <c r="M349" s="55"/>
      <c r="N349" s="55"/>
      <c r="O349" s="55"/>
      <c r="P349" s="55"/>
      <c r="Q349" s="75"/>
      <c r="R349" s="75"/>
      <c r="S349" s="76"/>
    </row>
    <row r="350" spans="1:19" x14ac:dyDescent="0.2">
      <c r="A350" s="70">
        <v>340</v>
      </c>
      <c r="B350" s="61">
        <v>1.002941176470588</v>
      </c>
      <c r="C350" s="62">
        <v>65</v>
      </c>
      <c r="D350" s="71">
        <f t="shared" si="32"/>
        <v>95.279411764705856</v>
      </c>
      <c r="E350" s="64">
        <f t="shared" si="33"/>
        <v>115.33823529411762</v>
      </c>
      <c r="F350" s="65">
        <f t="shared" si="34"/>
        <v>219.64411764705878</v>
      </c>
      <c r="G350" s="64">
        <f t="shared" si="35"/>
        <v>235.69117647058818</v>
      </c>
      <c r="H350" s="66">
        <f t="shared" si="37"/>
        <v>37.923529411764704</v>
      </c>
      <c r="I350" s="66">
        <f t="shared" si="36"/>
        <v>40.632352941176471</v>
      </c>
      <c r="J350" s="74">
        <v>0.90294117647058825</v>
      </c>
      <c r="K350" s="61"/>
      <c r="L350" s="62"/>
      <c r="M350" s="55"/>
      <c r="N350" s="55"/>
      <c r="O350" s="55"/>
      <c r="P350" s="55"/>
      <c r="Q350" s="75"/>
      <c r="R350" s="75"/>
      <c r="S350" s="76"/>
    </row>
    <row r="351" spans="1:19" x14ac:dyDescent="0.2">
      <c r="A351" s="70">
        <v>341</v>
      </c>
      <c r="B351" s="61">
        <v>1.0019061583577713</v>
      </c>
      <c r="C351" s="62">
        <v>65</v>
      </c>
      <c r="D351" s="71">
        <f t="shared" si="32"/>
        <v>95.181085043988276</v>
      </c>
      <c r="E351" s="64">
        <f t="shared" si="33"/>
        <v>115.21920821114369</v>
      </c>
      <c r="F351" s="65">
        <f t="shared" si="34"/>
        <v>219.41744868035192</v>
      </c>
      <c r="G351" s="64">
        <f t="shared" si="35"/>
        <v>235.44794721407627</v>
      </c>
      <c r="H351" s="66">
        <f t="shared" si="37"/>
        <v>37.880058651026388</v>
      </c>
      <c r="I351" s="66">
        <f t="shared" si="36"/>
        <v>40.585777126099707</v>
      </c>
      <c r="J351" s="74">
        <v>0.90190615835777121</v>
      </c>
      <c r="K351" s="61"/>
      <c r="L351" s="62"/>
      <c r="M351" s="55"/>
      <c r="N351" s="55"/>
      <c r="O351" s="55"/>
      <c r="P351" s="55"/>
      <c r="Q351" s="75"/>
      <c r="R351" s="75"/>
      <c r="S351" s="76"/>
    </row>
    <row r="352" spans="1:19" x14ac:dyDescent="0.2">
      <c r="A352" s="70">
        <v>342</v>
      </c>
      <c r="B352" s="61">
        <v>1.000877192982456</v>
      </c>
      <c r="C352" s="62">
        <v>65</v>
      </c>
      <c r="D352" s="71">
        <f t="shared" si="32"/>
        <v>95.083333333333329</v>
      </c>
      <c r="E352" s="64">
        <f t="shared" si="33"/>
        <v>115.10087719298244</v>
      </c>
      <c r="F352" s="65">
        <f t="shared" si="34"/>
        <v>219.19210526315788</v>
      </c>
      <c r="G352" s="64">
        <f t="shared" si="35"/>
        <v>235.20614035087718</v>
      </c>
      <c r="H352" s="66">
        <f t="shared" si="37"/>
        <v>37.836842105263152</v>
      </c>
      <c r="I352" s="66">
        <f t="shared" si="36"/>
        <v>40.53947368421052</v>
      </c>
      <c r="J352" s="74">
        <v>0.90087719298245605</v>
      </c>
      <c r="K352" s="61"/>
      <c r="L352" s="62"/>
      <c r="M352" s="55"/>
      <c r="N352" s="55"/>
      <c r="O352" s="55"/>
      <c r="P352" s="55"/>
      <c r="Q352" s="75"/>
      <c r="R352" s="75"/>
      <c r="S352" s="76"/>
    </row>
    <row r="353" spans="1:19" x14ac:dyDescent="0.2">
      <c r="A353" s="70">
        <v>343</v>
      </c>
      <c r="B353" s="61">
        <v>0.99985422740524788</v>
      </c>
      <c r="C353" s="62">
        <v>65</v>
      </c>
      <c r="D353" s="71">
        <f t="shared" si="32"/>
        <v>94.986151603498541</v>
      </c>
      <c r="E353" s="64">
        <f t="shared" si="33"/>
        <v>114.98323615160351</v>
      </c>
      <c r="F353" s="65">
        <f t="shared" si="34"/>
        <v>218.96807580174928</v>
      </c>
      <c r="G353" s="64">
        <f t="shared" si="35"/>
        <v>234.96574344023324</v>
      </c>
      <c r="H353" s="66">
        <f t="shared" si="37"/>
        <v>37.793877551020408</v>
      </c>
      <c r="I353" s="66">
        <f t="shared" si="36"/>
        <v>40.49344023323615</v>
      </c>
      <c r="J353" s="74">
        <v>0.89985422740524779</v>
      </c>
      <c r="K353" s="61"/>
      <c r="L353" s="62"/>
      <c r="M353" s="55"/>
      <c r="N353" s="55"/>
      <c r="O353" s="55"/>
      <c r="P353" s="55"/>
      <c r="Q353" s="75"/>
      <c r="R353" s="75"/>
      <c r="S353" s="76"/>
    </row>
    <row r="354" spans="1:19" x14ac:dyDescent="0.2">
      <c r="A354" s="70">
        <v>344</v>
      </c>
      <c r="B354" s="61">
        <v>0.99883720930232545</v>
      </c>
      <c r="C354" s="62">
        <v>65</v>
      </c>
      <c r="D354" s="71">
        <f t="shared" si="32"/>
        <v>94.889534883720913</v>
      </c>
      <c r="E354" s="64">
        <f t="shared" si="33"/>
        <v>114.86627906976743</v>
      </c>
      <c r="F354" s="65">
        <f t="shared" si="34"/>
        <v>218.74534883720926</v>
      </c>
      <c r="G354" s="64">
        <f t="shared" si="35"/>
        <v>234.72674418604649</v>
      </c>
      <c r="H354" s="66">
        <f t="shared" si="37"/>
        <v>37.751162790697663</v>
      </c>
      <c r="I354" s="66">
        <f t="shared" si="36"/>
        <v>40.447674418604642</v>
      </c>
      <c r="J354" s="74">
        <v>0.89883720930232536</v>
      </c>
      <c r="K354" s="61"/>
      <c r="L354" s="62"/>
      <c r="M354" s="55"/>
      <c r="N354" s="55"/>
      <c r="O354" s="55"/>
      <c r="P354" s="55"/>
      <c r="Q354" s="75"/>
      <c r="R354" s="75"/>
      <c r="S354" s="76"/>
    </row>
    <row r="355" spans="1:19" x14ac:dyDescent="0.2">
      <c r="A355" s="70">
        <v>345</v>
      </c>
      <c r="B355" s="61">
        <v>0.99782608695652175</v>
      </c>
      <c r="C355" s="62">
        <v>65</v>
      </c>
      <c r="D355" s="71">
        <f t="shared" si="32"/>
        <v>94.793478260869563</v>
      </c>
      <c r="E355" s="64">
        <f t="shared" si="33"/>
        <v>114.75</v>
      </c>
      <c r="F355" s="65">
        <f t="shared" si="34"/>
        <v>218.52391304347827</v>
      </c>
      <c r="G355" s="64">
        <f t="shared" si="35"/>
        <v>234.48913043478262</v>
      </c>
      <c r="H355" s="66">
        <f t="shared" si="37"/>
        <v>37.708695652173915</v>
      </c>
      <c r="I355" s="66">
        <f t="shared" si="36"/>
        <v>40.402173913043477</v>
      </c>
      <c r="J355" s="74">
        <v>0.89782608695652177</v>
      </c>
      <c r="K355" s="61"/>
      <c r="L355" s="62"/>
      <c r="M355" s="55"/>
      <c r="N355" s="55"/>
      <c r="O355" s="55"/>
      <c r="P355" s="55"/>
      <c r="Q355" s="75"/>
      <c r="R355" s="75"/>
      <c r="S355" s="76"/>
    </row>
    <row r="356" spans="1:19" x14ac:dyDescent="0.2">
      <c r="A356" s="70">
        <v>346</v>
      </c>
      <c r="B356" s="61">
        <v>0.99682080924855487</v>
      </c>
      <c r="C356" s="62">
        <v>65</v>
      </c>
      <c r="D356" s="71">
        <f t="shared" si="32"/>
        <v>94.697976878612707</v>
      </c>
      <c r="E356" s="64">
        <f t="shared" si="33"/>
        <v>114.63439306358381</v>
      </c>
      <c r="F356" s="65">
        <f t="shared" si="34"/>
        <v>218.30375722543351</v>
      </c>
      <c r="G356" s="64">
        <f t="shared" si="35"/>
        <v>234.25289017341041</v>
      </c>
      <c r="H356" s="66">
        <f t="shared" si="37"/>
        <v>37.6664739884393</v>
      </c>
      <c r="I356" s="66">
        <f t="shared" si="36"/>
        <v>40.356936416184965</v>
      </c>
      <c r="J356" s="74">
        <v>0.89682080924855478</v>
      </c>
      <c r="K356" s="61"/>
      <c r="L356" s="62"/>
      <c r="M356" s="55"/>
      <c r="N356" s="55"/>
      <c r="O356" s="55"/>
      <c r="P356" s="55"/>
      <c r="Q356" s="75"/>
      <c r="R356" s="75"/>
      <c r="S356" s="76"/>
    </row>
    <row r="357" spans="1:19" x14ac:dyDescent="0.2">
      <c r="A357" s="70">
        <v>347</v>
      </c>
      <c r="B357" s="61">
        <v>0.99582132564841508</v>
      </c>
      <c r="C357" s="62">
        <v>65</v>
      </c>
      <c r="D357" s="71">
        <f t="shared" si="32"/>
        <v>94.603025936599437</v>
      </c>
      <c r="E357" s="64">
        <f t="shared" si="33"/>
        <v>114.51945244956774</v>
      </c>
      <c r="F357" s="65">
        <f t="shared" si="34"/>
        <v>218.0848703170029</v>
      </c>
      <c r="G357" s="64">
        <f t="shared" si="35"/>
        <v>234.01801152737755</v>
      </c>
      <c r="H357" s="66">
        <f t="shared" si="37"/>
        <v>37.624495677233426</v>
      </c>
      <c r="I357" s="66">
        <f t="shared" si="36"/>
        <v>40.311959654178672</v>
      </c>
      <c r="J357" s="74">
        <v>0.89582132564841488</v>
      </c>
      <c r="K357" s="61"/>
      <c r="L357" s="62"/>
      <c r="M357" s="55"/>
      <c r="N357" s="55"/>
      <c r="O357" s="55"/>
      <c r="P357" s="55"/>
      <c r="Q357" s="75"/>
      <c r="R357" s="75"/>
      <c r="S357" s="76"/>
    </row>
    <row r="358" spans="1:19" x14ac:dyDescent="0.2">
      <c r="A358" s="70">
        <v>348</v>
      </c>
      <c r="B358" s="61">
        <v>0.9948275862068966</v>
      </c>
      <c r="C358" s="62">
        <v>65</v>
      </c>
      <c r="D358" s="71">
        <f t="shared" si="32"/>
        <v>94.508620689655174</v>
      </c>
      <c r="E358" s="64">
        <f t="shared" si="33"/>
        <v>114.40517241379311</v>
      </c>
      <c r="F358" s="65">
        <f t="shared" si="34"/>
        <v>217.86724137931034</v>
      </c>
      <c r="G358" s="64">
        <f t="shared" si="35"/>
        <v>233.7844827586207</v>
      </c>
      <c r="H358" s="66">
        <f t="shared" si="37"/>
        <v>37.582758620689646</v>
      </c>
      <c r="I358" s="66">
        <f t="shared" si="36"/>
        <v>40.267241379310335</v>
      </c>
      <c r="J358" s="74">
        <v>0.8948275862068964</v>
      </c>
      <c r="K358" s="61"/>
      <c r="L358" s="62"/>
      <c r="M358" s="55"/>
      <c r="N358" s="55"/>
      <c r="O358" s="55"/>
      <c r="P358" s="55"/>
      <c r="Q358" s="75"/>
      <c r="R358" s="75"/>
      <c r="S358" s="76"/>
    </row>
    <row r="359" spans="1:19" x14ac:dyDescent="0.2">
      <c r="A359" s="70">
        <v>349</v>
      </c>
      <c r="B359" s="61">
        <v>0.99383954154727794</v>
      </c>
      <c r="C359" s="62">
        <v>65</v>
      </c>
      <c r="D359" s="71">
        <f t="shared" si="32"/>
        <v>94.414756446991404</v>
      </c>
      <c r="E359" s="64">
        <f t="shared" si="33"/>
        <v>114.29154727793696</v>
      </c>
      <c r="F359" s="65">
        <f t="shared" si="34"/>
        <v>217.65085959885386</v>
      </c>
      <c r="G359" s="64">
        <f t="shared" si="35"/>
        <v>233.55229226361033</v>
      </c>
      <c r="H359" s="66">
        <f t="shared" si="37"/>
        <v>37.541260744985671</v>
      </c>
      <c r="I359" s="66">
        <f t="shared" si="36"/>
        <v>40.222779369627503</v>
      </c>
      <c r="J359" s="74">
        <v>0.89383954154727785</v>
      </c>
      <c r="K359" s="61"/>
      <c r="L359" s="62"/>
      <c r="M359" s="55"/>
      <c r="N359" s="55"/>
      <c r="O359" s="55"/>
      <c r="P359" s="55"/>
      <c r="Q359" s="75"/>
      <c r="R359" s="75"/>
      <c r="S359" s="76"/>
    </row>
    <row r="360" spans="1:19" x14ac:dyDescent="0.2">
      <c r="A360" s="70">
        <v>350</v>
      </c>
      <c r="B360" s="61">
        <v>0.99285714285714288</v>
      </c>
      <c r="C360" s="62">
        <v>65</v>
      </c>
      <c r="D360" s="71">
        <f t="shared" si="32"/>
        <v>94.321428571428569</v>
      </c>
      <c r="E360" s="64">
        <f t="shared" si="33"/>
        <v>114.17857142857143</v>
      </c>
      <c r="F360" s="65">
        <f t="shared" si="34"/>
        <v>217.43571428571428</v>
      </c>
      <c r="G360" s="64">
        <f t="shared" si="35"/>
        <v>233.32142857142858</v>
      </c>
      <c r="H360" s="66">
        <f t="shared" si="37"/>
        <v>37.5</v>
      </c>
      <c r="I360" s="66">
        <f t="shared" si="36"/>
        <v>40.178571428571431</v>
      </c>
      <c r="J360" s="74">
        <v>0.8928571428571429</v>
      </c>
      <c r="K360" s="61"/>
      <c r="L360" s="62"/>
      <c r="M360" s="55"/>
      <c r="N360" s="55"/>
      <c r="O360" s="55"/>
      <c r="P360" s="55"/>
      <c r="Q360" s="75"/>
      <c r="R360" s="75"/>
      <c r="S360" s="76"/>
    </row>
    <row r="361" spans="1:19" x14ac:dyDescent="0.2">
      <c r="A361" s="70">
        <v>351</v>
      </c>
      <c r="B361" s="61">
        <v>0.99188034188034191</v>
      </c>
      <c r="C361" s="62">
        <v>65</v>
      </c>
      <c r="D361" s="71">
        <f t="shared" si="32"/>
        <v>94.228632478632477</v>
      </c>
      <c r="E361" s="64">
        <f t="shared" si="33"/>
        <v>114.06623931623932</v>
      </c>
      <c r="F361" s="65">
        <f t="shared" si="34"/>
        <v>217.22179487179488</v>
      </c>
      <c r="G361" s="64">
        <f t="shared" si="35"/>
        <v>233.09188034188034</v>
      </c>
      <c r="H361" s="66">
        <f t="shared" si="37"/>
        <v>37.458974358974359</v>
      </c>
      <c r="I361" s="66">
        <f t="shared" si="36"/>
        <v>40.13461538461538</v>
      </c>
      <c r="J361" s="74">
        <v>0.89188034188034182</v>
      </c>
      <c r="K361" s="61"/>
      <c r="L361" s="62"/>
      <c r="M361" s="55"/>
      <c r="N361" s="55"/>
      <c r="O361" s="55"/>
      <c r="P361" s="55"/>
      <c r="Q361" s="75"/>
      <c r="R361" s="75"/>
      <c r="S361" s="76"/>
    </row>
    <row r="362" spans="1:19" x14ac:dyDescent="0.2">
      <c r="A362" s="70">
        <v>352</v>
      </c>
      <c r="B362" s="61">
        <v>0.99090909090909096</v>
      </c>
      <c r="C362" s="62">
        <v>65</v>
      </c>
      <c r="D362" s="71">
        <f t="shared" si="32"/>
        <v>94.13636363636364</v>
      </c>
      <c r="E362" s="64">
        <f t="shared" si="33"/>
        <v>113.95454545454547</v>
      </c>
      <c r="F362" s="65">
        <f t="shared" si="34"/>
        <v>217.00909090909093</v>
      </c>
      <c r="G362" s="64">
        <f t="shared" si="35"/>
        <v>232.86363636363637</v>
      </c>
      <c r="H362" s="66">
        <f t="shared" si="37"/>
        <v>37.418181818181814</v>
      </c>
      <c r="I362" s="66">
        <f t="shared" si="36"/>
        <v>40.090909090909086</v>
      </c>
      <c r="J362" s="74">
        <v>0.89090909090909087</v>
      </c>
      <c r="K362" s="61"/>
      <c r="L362" s="62"/>
      <c r="M362" s="55"/>
      <c r="N362" s="55"/>
      <c r="O362" s="55"/>
      <c r="P362" s="55"/>
      <c r="Q362" s="75"/>
      <c r="R362" s="75"/>
      <c r="S362" s="76"/>
    </row>
    <row r="363" spans="1:19" x14ac:dyDescent="0.2">
      <c r="A363" s="70">
        <v>353</v>
      </c>
      <c r="B363" s="61">
        <v>0.9899433427762041</v>
      </c>
      <c r="C363" s="62">
        <v>65</v>
      </c>
      <c r="D363" s="71">
        <f t="shared" si="32"/>
        <v>94.044617563739394</v>
      </c>
      <c r="E363" s="64">
        <f t="shared" si="33"/>
        <v>113.84348441926348</v>
      </c>
      <c r="F363" s="65">
        <f t="shared" si="34"/>
        <v>216.79759206798869</v>
      </c>
      <c r="G363" s="64">
        <f t="shared" si="35"/>
        <v>232.63668555240795</v>
      </c>
      <c r="H363" s="66">
        <f t="shared" si="37"/>
        <v>37.377620396600562</v>
      </c>
      <c r="I363" s="66">
        <f t="shared" si="36"/>
        <v>40.047450424929174</v>
      </c>
      <c r="J363" s="74">
        <v>0.88994334277620391</v>
      </c>
      <c r="K363" s="61"/>
      <c r="L363" s="62"/>
      <c r="M363" s="55"/>
      <c r="N363" s="55"/>
      <c r="O363" s="55"/>
      <c r="P363" s="55"/>
      <c r="Q363" s="75"/>
      <c r="R363" s="75"/>
      <c r="S363" s="76"/>
    </row>
    <row r="364" spans="1:19" x14ac:dyDescent="0.2">
      <c r="A364" s="70">
        <v>354</v>
      </c>
      <c r="B364" s="61">
        <v>0.98898305084745763</v>
      </c>
      <c r="C364" s="62">
        <v>65</v>
      </c>
      <c r="D364" s="71">
        <f t="shared" si="32"/>
        <v>93.95338983050847</v>
      </c>
      <c r="E364" s="64">
        <f t="shared" si="33"/>
        <v>113.73305084745763</v>
      </c>
      <c r="F364" s="65">
        <f t="shared" si="34"/>
        <v>216.58728813559321</v>
      </c>
      <c r="G364" s="64">
        <f t="shared" si="35"/>
        <v>232.41101694915255</v>
      </c>
      <c r="H364" s="66">
        <f t="shared" si="37"/>
        <v>37.337288135593219</v>
      </c>
      <c r="I364" s="66">
        <f t="shared" si="36"/>
        <v>40.004237288135592</v>
      </c>
      <c r="J364" s="74">
        <v>0.88898305084745755</v>
      </c>
      <c r="K364" s="61"/>
      <c r="L364" s="62"/>
      <c r="M364" s="55"/>
      <c r="N364" s="55"/>
      <c r="O364" s="55"/>
      <c r="P364" s="55"/>
      <c r="Q364" s="75"/>
      <c r="R364" s="75"/>
      <c r="S364" s="76"/>
    </row>
    <row r="365" spans="1:19" x14ac:dyDescent="0.2">
      <c r="A365" s="70">
        <v>355</v>
      </c>
      <c r="B365" s="61">
        <v>0.98802816901408463</v>
      </c>
      <c r="C365" s="62">
        <v>65</v>
      </c>
      <c r="D365" s="71">
        <f t="shared" si="32"/>
        <v>93.862676056338046</v>
      </c>
      <c r="E365" s="64">
        <f t="shared" si="33"/>
        <v>113.62323943661973</v>
      </c>
      <c r="F365" s="65">
        <f t="shared" si="34"/>
        <v>216.37816901408453</v>
      </c>
      <c r="G365" s="64">
        <f t="shared" si="35"/>
        <v>232.18661971830988</v>
      </c>
      <c r="H365" s="66">
        <f t="shared" si="37"/>
        <v>37.297183098591546</v>
      </c>
      <c r="I365" s="66">
        <f t="shared" si="36"/>
        <v>39.9612676056338</v>
      </c>
      <c r="J365" s="74">
        <v>0.88802816901408443</v>
      </c>
      <c r="K365" s="61"/>
      <c r="L365" s="62"/>
      <c r="M365" s="55"/>
      <c r="N365" s="55"/>
      <c r="O365" s="55"/>
      <c r="P365" s="55"/>
      <c r="Q365" s="75"/>
      <c r="R365" s="75"/>
      <c r="S365" s="76"/>
    </row>
    <row r="366" spans="1:19" x14ac:dyDescent="0.2">
      <c r="A366" s="70">
        <v>356</v>
      </c>
      <c r="B366" s="61">
        <v>0.98707865168539333</v>
      </c>
      <c r="C366" s="62">
        <v>65</v>
      </c>
      <c r="D366" s="71">
        <f t="shared" si="32"/>
        <v>93.772471910112372</v>
      </c>
      <c r="E366" s="64">
        <f t="shared" si="33"/>
        <v>113.51404494382024</v>
      </c>
      <c r="F366" s="65">
        <f t="shared" si="34"/>
        <v>216.17022471910113</v>
      </c>
      <c r="G366" s="64">
        <f t="shared" si="35"/>
        <v>231.96348314606743</v>
      </c>
      <c r="H366" s="66">
        <f t="shared" si="37"/>
        <v>37.257303370786516</v>
      </c>
      <c r="I366" s="66">
        <f t="shared" si="36"/>
        <v>39.918539325842694</v>
      </c>
      <c r="J366" s="74">
        <v>0.88707865168539324</v>
      </c>
      <c r="K366" s="61"/>
      <c r="L366" s="62"/>
      <c r="M366" s="55"/>
      <c r="N366" s="55"/>
      <c r="O366" s="55"/>
      <c r="P366" s="55"/>
      <c r="Q366" s="75"/>
      <c r="R366" s="75"/>
      <c r="S366" s="76"/>
    </row>
    <row r="367" spans="1:19" x14ac:dyDescent="0.2">
      <c r="A367" s="70">
        <v>357</v>
      </c>
      <c r="B367" s="61">
        <v>0.98613445378151265</v>
      </c>
      <c r="C367" s="62">
        <v>65</v>
      </c>
      <c r="D367" s="71">
        <f t="shared" si="32"/>
        <v>93.682773109243698</v>
      </c>
      <c r="E367" s="64">
        <f t="shared" si="33"/>
        <v>113.40546218487395</v>
      </c>
      <c r="F367" s="65">
        <f t="shared" si="34"/>
        <v>215.96344537815128</v>
      </c>
      <c r="G367" s="64">
        <f t="shared" si="35"/>
        <v>231.74159663865547</v>
      </c>
      <c r="H367" s="66">
        <f t="shared" si="37"/>
        <v>37.21764705882353</v>
      </c>
      <c r="I367" s="66">
        <f t="shared" si="36"/>
        <v>39.876050420168063</v>
      </c>
      <c r="J367" s="74">
        <v>0.88613445378151257</v>
      </c>
      <c r="K367" s="61"/>
      <c r="L367" s="62"/>
      <c r="M367" s="55"/>
      <c r="N367" s="55"/>
      <c r="O367" s="55"/>
      <c r="P367" s="55"/>
      <c r="Q367" s="75"/>
      <c r="R367" s="75"/>
      <c r="S367" s="76"/>
    </row>
    <row r="368" spans="1:19" x14ac:dyDescent="0.2">
      <c r="A368" s="70">
        <v>358</v>
      </c>
      <c r="B368" s="61">
        <v>0.9851955307262571</v>
      </c>
      <c r="C368" s="62">
        <v>65</v>
      </c>
      <c r="D368" s="71">
        <f t="shared" si="32"/>
        <v>93.593575418994419</v>
      </c>
      <c r="E368" s="64">
        <f t="shared" si="33"/>
        <v>113.29748603351956</v>
      </c>
      <c r="F368" s="65">
        <f t="shared" si="34"/>
        <v>215.75782122905031</v>
      </c>
      <c r="G368" s="64">
        <f t="shared" si="35"/>
        <v>231.52094972067042</v>
      </c>
      <c r="H368" s="66">
        <f t="shared" si="37"/>
        <v>37.178212290502792</v>
      </c>
      <c r="I368" s="66">
        <f t="shared" si="36"/>
        <v>39.833798882681563</v>
      </c>
      <c r="J368" s="74">
        <v>0.8851955307262569</v>
      </c>
      <c r="K368" s="61"/>
      <c r="L368" s="62"/>
      <c r="M368" s="55"/>
      <c r="N368" s="55"/>
      <c r="O368" s="55"/>
      <c r="P368" s="55"/>
      <c r="Q368" s="75"/>
      <c r="R368" s="75"/>
      <c r="S368" s="76"/>
    </row>
    <row r="369" spans="1:19" x14ac:dyDescent="0.2">
      <c r="A369" s="70">
        <v>359</v>
      </c>
      <c r="B369" s="61">
        <v>0.98426183844011139</v>
      </c>
      <c r="C369" s="62">
        <v>65</v>
      </c>
      <c r="D369" s="71">
        <f t="shared" si="32"/>
        <v>93.504874651810582</v>
      </c>
      <c r="E369" s="64">
        <f t="shared" si="33"/>
        <v>113.19011142061281</v>
      </c>
      <c r="F369" s="65">
        <f t="shared" si="34"/>
        <v>215.55334261838439</v>
      </c>
      <c r="G369" s="64">
        <f t="shared" si="35"/>
        <v>231.30153203342618</v>
      </c>
      <c r="H369" s="66">
        <f t="shared" si="37"/>
        <v>37.138997214484682</v>
      </c>
      <c r="I369" s="66">
        <f t="shared" si="36"/>
        <v>39.791782729805014</v>
      </c>
      <c r="J369" s="74">
        <v>0.88426183844011141</v>
      </c>
      <c r="K369" s="61"/>
      <c r="L369" s="62"/>
      <c r="M369" s="55"/>
      <c r="N369" s="55"/>
      <c r="O369" s="55"/>
      <c r="P369" s="55"/>
      <c r="Q369" s="75"/>
      <c r="R369" s="75"/>
      <c r="S369" s="76"/>
    </row>
    <row r="370" spans="1:19" x14ac:dyDescent="0.2">
      <c r="A370" s="70">
        <v>360</v>
      </c>
      <c r="B370" s="61">
        <v>0.98333333333333339</v>
      </c>
      <c r="C370" s="62">
        <v>65</v>
      </c>
      <c r="D370" s="71">
        <f t="shared" si="32"/>
        <v>93.416666666666671</v>
      </c>
      <c r="E370" s="64">
        <f t="shared" si="33"/>
        <v>113.08333333333334</v>
      </c>
      <c r="F370" s="65">
        <f t="shared" si="34"/>
        <v>215.35000000000002</v>
      </c>
      <c r="G370" s="64">
        <f t="shared" si="35"/>
        <v>231.08333333333334</v>
      </c>
      <c r="H370" s="66">
        <f t="shared" si="37"/>
        <v>37.099999999999994</v>
      </c>
      <c r="I370" s="66">
        <f t="shared" si="36"/>
        <v>39.749999999999993</v>
      </c>
      <c r="J370" s="74">
        <v>0.88333333333333319</v>
      </c>
      <c r="K370" s="61"/>
      <c r="L370" s="62"/>
      <c r="M370" s="55"/>
      <c r="N370" s="55"/>
      <c r="O370" s="55"/>
      <c r="P370" s="55"/>
      <c r="Q370" s="75"/>
      <c r="R370" s="75"/>
      <c r="S370" s="76"/>
    </row>
    <row r="371" spans="1:19" x14ac:dyDescent="0.2">
      <c r="A371" s="70">
        <v>361</v>
      </c>
      <c r="B371" s="61">
        <v>0.98227146814404431</v>
      </c>
      <c r="C371" s="62">
        <v>60</v>
      </c>
      <c r="D371" s="71">
        <f t="shared" si="32"/>
        <v>93.315789473684205</v>
      </c>
      <c r="E371" s="64">
        <f t="shared" si="33"/>
        <v>112.9612188365651</v>
      </c>
      <c r="F371" s="65">
        <f t="shared" si="34"/>
        <v>215.1174515235457</v>
      </c>
      <c r="G371" s="64">
        <f t="shared" si="35"/>
        <v>230.83379501385042</v>
      </c>
      <c r="H371" s="66">
        <f t="shared" si="37"/>
        <v>37.061218836565089</v>
      </c>
      <c r="I371" s="66">
        <f t="shared" si="36"/>
        <v>39.708448753462598</v>
      </c>
      <c r="J371" s="74">
        <v>0.88240997229916884</v>
      </c>
      <c r="K371" s="61"/>
      <c r="L371" s="62"/>
      <c r="M371" s="55"/>
      <c r="N371" s="55"/>
      <c r="O371" s="55"/>
      <c r="P371" s="55"/>
      <c r="Q371" s="75"/>
      <c r="R371" s="75"/>
      <c r="S371" s="76"/>
    </row>
    <row r="372" spans="1:19" x14ac:dyDescent="0.2">
      <c r="A372" s="70">
        <v>362</v>
      </c>
      <c r="B372" s="61">
        <v>0.98121546961325967</v>
      </c>
      <c r="C372" s="62">
        <v>60</v>
      </c>
      <c r="D372" s="71">
        <f t="shared" si="32"/>
        <v>93.215469613259671</v>
      </c>
      <c r="E372" s="64">
        <f t="shared" si="33"/>
        <v>112.83977900552486</v>
      </c>
      <c r="F372" s="65">
        <f t="shared" si="34"/>
        <v>214.88618784530388</v>
      </c>
      <c r="G372" s="64">
        <f t="shared" si="35"/>
        <v>230.58563535911603</v>
      </c>
      <c r="H372" s="66">
        <f t="shared" si="37"/>
        <v>37.02265193370166</v>
      </c>
      <c r="I372" s="66">
        <f t="shared" si="36"/>
        <v>39.667127071823202</v>
      </c>
      <c r="J372" s="74">
        <v>0.8814917127071823</v>
      </c>
      <c r="K372" s="61"/>
      <c r="L372" s="62"/>
      <c r="M372" s="55"/>
      <c r="N372" s="55"/>
      <c r="O372" s="55"/>
      <c r="P372" s="55"/>
      <c r="Q372" s="75"/>
      <c r="R372" s="75"/>
      <c r="S372" s="76"/>
    </row>
    <row r="373" spans="1:19" x14ac:dyDescent="0.2">
      <c r="A373" s="70">
        <v>363</v>
      </c>
      <c r="B373" s="61">
        <v>0.98016528925619828</v>
      </c>
      <c r="C373" s="62">
        <v>60</v>
      </c>
      <c r="D373" s="71">
        <f t="shared" si="32"/>
        <v>93.115702479338836</v>
      </c>
      <c r="E373" s="64">
        <f t="shared" si="33"/>
        <v>112.7190082644628</v>
      </c>
      <c r="F373" s="65">
        <f t="shared" si="34"/>
        <v>214.65619834710742</v>
      </c>
      <c r="G373" s="64">
        <f t="shared" si="35"/>
        <v>230.3388429752066</v>
      </c>
      <c r="H373" s="66">
        <f t="shared" si="37"/>
        <v>36.984297520661158</v>
      </c>
      <c r="I373" s="66">
        <f t="shared" si="36"/>
        <v>39.626033057851245</v>
      </c>
      <c r="J373" s="74">
        <v>0.88057851239669427</v>
      </c>
      <c r="K373" s="61"/>
      <c r="L373" s="62"/>
      <c r="M373" s="55"/>
      <c r="N373" s="55"/>
      <c r="O373" s="55"/>
      <c r="P373" s="55"/>
      <c r="Q373" s="75"/>
      <c r="R373" s="75"/>
      <c r="S373" s="76"/>
    </row>
    <row r="374" spans="1:19" x14ac:dyDescent="0.2">
      <c r="A374" s="70">
        <v>364</v>
      </c>
      <c r="B374" s="61">
        <v>0.97912087912087931</v>
      </c>
      <c r="C374" s="62">
        <v>60</v>
      </c>
      <c r="D374" s="71">
        <f t="shared" si="32"/>
        <v>93.016483516483532</v>
      </c>
      <c r="E374" s="64">
        <f t="shared" si="33"/>
        <v>112.59890109890112</v>
      </c>
      <c r="F374" s="65">
        <f t="shared" si="34"/>
        <v>214.42747252747256</v>
      </c>
      <c r="G374" s="64">
        <f t="shared" si="35"/>
        <v>230.09340659340663</v>
      </c>
      <c r="H374" s="66">
        <f t="shared" si="37"/>
        <v>36.946153846153848</v>
      </c>
      <c r="I374" s="66">
        <f t="shared" si="36"/>
        <v>39.585164835164832</v>
      </c>
      <c r="J374" s="74">
        <v>0.87967032967032965</v>
      </c>
      <c r="K374" s="61"/>
      <c r="L374" s="62"/>
      <c r="M374" s="55"/>
      <c r="N374" s="55"/>
      <c r="O374" s="55"/>
      <c r="P374" s="55"/>
      <c r="Q374" s="75"/>
      <c r="R374" s="75"/>
      <c r="S374" s="76"/>
    </row>
    <row r="375" spans="1:19" x14ac:dyDescent="0.2">
      <c r="A375" s="70">
        <v>365</v>
      </c>
      <c r="B375" s="61">
        <v>0.97808219178082212</v>
      </c>
      <c r="C375" s="62">
        <v>60</v>
      </c>
      <c r="D375" s="71">
        <f t="shared" si="32"/>
        <v>92.917808219178099</v>
      </c>
      <c r="E375" s="64">
        <f t="shared" si="33"/>
        <v>112.47945205479455</v>
      </c>
      <c r="F375" s="65">
        <f t="shared" si="34"/>
        <v>214.20000000000005</v>
      </c>
      <c r="G375" s="64">
        <f t="shared" si="35"/>
        <v>229.84931506849321</v>
      </c>
      <c r="H375" s="66">
        <f t="shared" si="37"/>
        <v>36.908219178082192</v>
      </c>
      <c r="I375" s="66">
        <f t="shared" si="36"/>
        <v>39.544520547945204</v>
      </c>
      <c r="J375" s="74">
        <v>0.87876712328767115</v>
      </c>
      <c r="K375" s="61"/>
      <c r="L375" s="62"/>
      <c r="M375" s="55"/>
      <c r="N375" s="55"/>
      <c r="O375" s="55"/>
      <c r="P375" s="55"/>
      <c r="Q375" s="75"/>
      <c r="R375" s="75"/>
      <c r="S375" s="76"/>
    </row>
    <row r="376" spans="1:19" x14ac:dyDescent="0.2">
      <c r="A376" s="70">
        <v>366</v>
      </c>
      <c r="B376" s="61">
        <v>0.9770491803278688</v>
      </c>
      <c r="C376" s="62">
        <v>60</v>
      </c>
      <c r="D376" s="71">
        <f t="shared" si="32"/>
        <v>92.819672131147541</v>
      </c>
      <c r="E376" s="64">
        <f t="shared" si="33"/>
        <v>112.36065573770492</v>
      </c>
      <c r="F376" s="65">
        <f t="shared" si="34"/>
        <v>213.97377049180326</v>
      </c>
      <c r="G376" s="64">
        <f t="shared" si="35"/>
        <v>229.60655737704917</v>
      </c>
      <c r="H376" s="66">
        <f t="shared" si="37"/>
        <v>36.870491803278682</v>
      </c>
      <c r="I376" s="66">
        <f t="shared" si="36"/>
        <v>39.504098360655732</v>
      </c>
      <c r="J376" s="74">
        <v>0.87786885245901625</v>
      </c>
      <c r="K376" s="61"/>
      <c r="L376" s="62"/>
      <c r="M376" s="55"/>
      <c r="N376" s="55"/>
      <c r="O376" s="55"/>
      <c r="P376" s="55"/>
      <c r="Q376" s="75"/>
      <c r="R376" s="75"/>
      <c r="S376" s="76"/>
    </row>
    <row r="377" spans="1:19" x14ac:dyDescent="0.2">
      <c r="A377" s="70">
        <v>367</v>
      </c>
      <c r="B377" s="61">
        <v>0.97602179836512282</v>
      </c>
      <c r="C377" s="62">
        <v>60</v>
      </c>
      <c r="D377" s="71">
        <f t="shared" si="32"/>
        <v>92.722070844686669</v>
      </c>
      <c r="E377" s="64">
        <f t="shared" si="33"/>
        <v>112.24250681198913</v>
      </c>
      <c r="F377" s="65">
        <f t="shared" si="34"/>
        <v>213.74877384196191</v>
      </c>
      <c r="G377" s="64">
        <f t="shared" si="35"/>
        <v>229.36512261580387</v>
      </c>
      <c r="H377" s="66">
        <f t="shared" si="37"/>
        <v>36.832970027247953</v>
      </c>
      <c r="I377" s="66">
        <f t="shared" si="36"/>
        <v>39.463896457765664</v>
      </c>
      <c r="J377" s="74">
        <v>0.87697547683923704</v>
      </c>
      <c r="K377" s="61"/>
      <c r="L377" s="62"/>
      <c r="M377" s="55"/>
      <c r="N377" s="55"/>
      <c r="O377" s="55"/>
      <c r="P377" s="55"/>
      <c r="Q377" s="75"/>
      <c r="R377" s="75"/>
      <c r="S377" s="76"/>
    </row>
    <row r="378" spans="1:19" x14ac:dyDescent="0.2">
      <c r="A378" s="70">
        <v>368</v>
      </c>
      <c r="B378" s="61">
        <v>0.97499999999999998</v>
      </c>
      <c r="C378" s="62">
        <v>60</v>
      </c>
      <c r="D378" s="71">
        <f t="shared" si="32"/>
        <v>92.625</v>
      </c>
      <c r="E378" s="64">
        <f t="shared" si="33"/>
        <v>112.125</v>
      </c>
      <c r="F378" s="65">
        <f t="shared" si="34"/>
        <v>213.52500000000001</v>
      </c>
      <c r="G378" s="64">
        <f t="shared" si="35"/>
        <v>229.125</v>
      </c>
      <c r="H378" s="66">
        <f t="shared" si="37"/>
        <v>36.795652173913048</v>
      </c>
      <c r="I378" s="66">
        <f t="shared" si="36"/>
        <v>39.423913043478265</v>
      </c>
      <c r="J378" s="74">
        <v>0.87608695652173918</v>
      </c>
      <c r="K378" s="61"/>
      <c r="L378" s="62"/>
      <c r="M378" s="55"/>
      <c r="N378" s="55"/>
      <c r="O378" s="55"/>
      <c r="P378" s="55"/>
      <c r="Q378" s="75"/>
      <c r="R378" s="75"/>
      <c r="S378" s="76"/>
    </row>
    <row r="379" spans="1:19" x14ac:dyDescent="0.2">
      <c r="A379" s="70">
        <v>369</v>
      </c>
      <c r="B379" s="61">
        <v>0.97398373983739828</v>
      </c>
      <c r="C379" s="62">
        <v>60</v>
      </c>
      <c r="D379" s="71">
        <f t="shared" si="32"/>
        <v>92.528455284552834</v>
      </c>
      <c r="E379" s="64">
        <f t="shared" si="33"/>
        <v>112.00813008130081</v>
      </c>
      <c r="F379" s="65">
        <f t="shared" si="34"/>
        <v>213.30243902439022</v>
      </c>
      <c r="G379" s="64">
        <f t="shared" si="35"/>
        <v>228.88617886178861</v>
      </c>
      <c r="H379" s="66">
        <f t="shared" si="37"/>
        <v>36.758536585365853</v>
      </c>
      <c r="I379" s="66">
        <f t="shared" si="36"/>
        <v>39.384146341463413</v>
      </c>
      <c r="J379" s="74">
        <v>0.87520325203252036</v>
      </c>
      <c r="K379" s="61"/>
      <c r="L379" s="62"/>
      <c r="M379" s="55"/>
      <c r="N379" s="55"/>
      <c r="O379" s="55"/>
      <c r="P379" s="55"/>
      <c r="Q379" s="75"/>
      <c r="R379" s="75"/>
      <c r="S379" s="76"/>
    </row>
    <row r="380" spans="1:19" x14ac:dyDescent="0.2">
      <c r="A380" s="70">
        <v>370</v>
      </c>
      <c r="B380" s="61">
        <v>0.97297297297297303</v>
      </c>
      <c r="C380" s="62">
        <v>60</v>
      </c>
      <c r="D380" s="71">
        <f t="shared" si="32"/>
        <v>92.432432432432435</v>
      </c>
      <c r="E380" s="64">
        <f t="shared" si="33"/>
        <v>111.8918918918919</v>
      </c>
      <c r="F380" s="65">
        <f t="shared" si="34"/>
        <v>213.08108108108109</v>
      </c>
      <c r="G380" s="64">
        <f t="shared" si="35"/>
        <v>228.64864864864867</v>
      </c>
      <c r="H380" s="66">
        <f t="shared" si="37"/>
        <v>36.721621621621622</v>
      </c>
      <c r="I380" s="66">
        <f t="shared" si="36"/>
        <v>39.344594594594589</v>
      </c>
      <c r="J380" s="74">
        <v>0.87432432432432428</v>
      </c>
      <c r="K380" s="61"/>
      <c r="L380" s="62"/>
      <c r="M380" s="55"/>
      <c r="N380" s="55"/>
      <c r="O380" s="55"/>
      <c r="P380" s="55"/>
      <c r="Q380" s="75"/>
      <c r="R380" s="75"/>
      <c r="S380" s="76"/>
    </row>
    <row r="381" spans="1:19" x14ac:dyDescent="0.2">
      <c r="A381" s="70">
        <v>371</v>
      </c>
      <c r="B381" s="61">
        <v>0.97196765498652304</v>
      </c>
      <c r="C381" s="62">
        <v>60</v>
      </c>
      <c r="D381" s="71">
        <f t="shared" si="32"/>
        <v>92.336927223719684</v>
      </c>
      <c r="E381" s="64">
        <f t="shared" si="33"/>
        <v>111.77628032345015</v>
      </c>
      <c r="F381" s="65">
        <f t="shared" si="34"/>
        <v>212.86091644204853</v>
      </c>
      <c r="G381" s="64">
        <f t="shared" si="35"/>
        <v>228.4123989218329</v>
      </c>
      <c r="H381" s="66">
        <f t="shared" si="37"/>
        <v>36.68490566037736</v>
      </c>
      <c r="I381" s="66">
        <f t="shared" si="36"/>
        <v>39.305256064690028</v>
      </c>
      <c r="J381" s="74">
        <v>0.87345013477088951</v>
      </c>
      <c r="K381" s="61"/>
      <c r="L381" s="62"/>
      <c r="M381" s="55"/>
      <c r="N381" s="55"/>
      <c r="O381" s="55"/>
      <c r="P381" s="55"/>
      <c r="Q381" s="75"/>
      <c r="R381" s="75"/>
      <c r="S381" s="76"/>
    </row>
    <row r="382" spans="1:19" x14ac:dyDescent="0.2">
      <c r="A382" s="70">
        <v>372</v>
      </c>
      <c r="B382" s="61">
        <v>0.97096774193548396</v>
      </c>
      <c r="C382" s="62">
        <v>60</v>
      </c>
      <c r="D382" s="71">
        <f t="shared" si="32"/>
        <v>92.241935483870975</v>
      </c>
      <c r="E382" s="64">
        <f t="shared" si="33"/>
        <v>111.66129032258065</v>
      </c>
      <c r="F382" s="65">
        <f t="shared" si="34"/>
        <v>212.64193548387098</v>
      </c>
      <c r="G382" s="64">
        <f t="shared" si="35"/>
        <v>228.17741935483872</v>
      </c>
      <c r="H382" s="66">
        <f t="shared" si="37"/>
        <v>36.648387096774186</v>
      </c>
      <c r="I382" s="66">
        <f t="shared" si="36"/>
        <v>39.266129032258057</v>
      </c>
      <c r="J382" s="74">
        <v>0.87258064516129019</v>
      </c>
      <c r="K382" s="61"/>
      <c r="L382" s="62"/>
      <c r="M382" s="55"/>
      <c r="N382" s="55"/>
      <c r="O382" s="55"/>
      <c r="P382" s="55"/>
      <c r="Q382" s="75"/>
      <c r="R382" s="75"/>
      <c r="S382" s="76"/>
    </row>
    <row r="383" spans="1:19" x14ac:dyDescent="0.2">
      <c r="A383" s="70">
        <v>373</v>
      </c>
      <c r="B383" s="61">
        <v>0.96997319034852558</v>
      </c>
      <c r="C383" s="62">
        <v>60</v>
      </c>
      <c r="D383" s="71">
        <f t="shared" si="32"/>
        <v>92.147453083109937</v>
      </c>
      <c r="E383" s="64">
        <f t="shared" si="33"/>
        <v>111.54691689008044</v>
      </c>
      <c r="F383" s="65">
        <f t="shared" si="34"/>
        <v>212.42412868632709</v>
      </c>
      <c r="G383" s="64">
        <f t="shared" si="35"/>
        <v>227.94369973190351</v>
      </c>
      <c r="H383" s="66">
        <f t="shared" si="37"/>
        <v>36.612064343163539</v>
      </c>
      <c r="I383" s="66">
        <f t="shared" si="36"/>
        <v>39.22721179624665</v>
      </c>
      <c r="J383" s="74">
        <v>0.87171581769437001</v>
      </c>
      <c r="K383" s="61"/>
      <c r="L383" s="62"/>
      <c r="M383" s="55"/>
      <c r="N383" s="55"/>
      <c r="O383" s="55"/>
      <c r="P383" s="55"/>
      <c r="Q383" s="75"/>
      <c r="R383" s="75"/>
      <c r="S383" s="76"/>
    </row>
    <row r="384" spans="1:19" x14ac:dyDescent="0.2">
      <c r="A384" s="70">
        <v>374</v>
      </c>
      <c r="B384" s="61">
        <v>0.96898395721925135</v>
      </c>
      <c r="C384" s="62">
        <v>60</v>
      </c>
      <c r="D384" s="71">
        <f t="shared" si="32"/>
        <v>92.053475935828871</v>
      </c>
      <c r="E384" s="64">
        <f t="shared" si="33"/>
        <v>111.43315508021391</v>
      </c>
      <c r="F384" s="65">
        <f t="shared" si="34"/>
        <v>212.20748663101605</v>
      </c>
      <c r="G384" s="64">
        <f t="shared" si="35"/>
        <v>227.71122994652407</v>
      </c>
      <c r="H384" s="66">
        <f t="shared" si="37"/>
        <v>36.575935828877007</v>
      </c>
      <c r="I384" s="66">
        <f t="shared" si="36"/>
        <v>39.188502673796791</v>
      </c>
      <c r="J384" s="74">
        <v>0.87085561497326203</v>
      </c>
      <c r="K384" s="61"/>
      <c r="L384" s="62"/>
      <c r="M384" s="55"/>
      <c r="N384" s="55"/>
      <c r="O384" s="55"/>
      <c r="P384" s="55"/>
      <c r="Q384" s="75"/>
      <c r="R384" s="75"/>
      <c r="S384" s="76"/>
    </row>
    <row r="385" spans="1:19" x14ac:dyDescent="0.2">
      <c r="A385" s="70">
        <v>375</v>
      </c>
      <c r="B385" s="61">
        <v>0.96800000000000008</v>
      </c>
      <c r="C385" s="62">
        <v>60</v>
      </c>
      <c r="D385" s="71">
        <f t="shared" si="32"/>
        <v>91.960000000000008</v>
      </c>
      <c r="E385" s="64">
        <f t="shared" si="33"/>
        <v>111.32000000000001</v>
      </c>
      <c r="F385" s="65">
        <f t="shared" si="34"/>
        <v>211.99200000000002</v>
      </c>
      <c r="G385" s="64">
        <f t="shared" si="35"/>
        <v>227.48000000000002</v>
      </c>
      <c r="H385" s="66">
        <f t="shared" si="37"/>
        <v>36.54</v>
      </c>
      <c r="I385" s="66">
        <f t="shared" si="36"/>
        <v>39.15</v>
      </c>
      <c r="J385" s="74">
        <v>0.87</v>
      </c>
      <c r="K385" s="61"/>
      <c r="L385" s="62"/>
      <c r="M385" s="55"/>
      <c r="N385" s="55"/>
      <c r="O385" s="55"/>
      <c r="P385" s="55"/>
      <c r="Q385" s="75"/>
      <c r="R385" s="75"/>
      <c r="S385" s="76"/>
    </row>
    <row r="386" spans="1:19" x14ac:dyDescent="0.2">
      <c r="A386" s="70">
        <v>376</v>
      </c>
      <c r="B386" s="61">
        <v>0.96702127659574466</v>
      </c>
      <c r="C386" s="62">
        <v>60</v>
      </c>
      <c r="D386" s="71">
        <f t="shared" si="32"/>
        <v>91.867021276595736</v>
      </c>
      <c r="E386" s="64">
        <f t="shared" si="33"/>
        <v>111.20744680851064</v>
      </c>
      <c r="F386" s="65">
        <f t="shared" si="34"/>
        <v>211.77765957446809</v>
      </c>
      <c r="G386" s="64">
        <f t="shared" si="35"/>
        <v>227.25</v>
      </c>
      <c r="H386" s="66">
        <f t="shared" si="37"/>
        <v>36.504255319148932</v>
      </c>
      <c r="I386" s="66">
        <f t="shared" si="36"/>
        <v>39.111702127659569</v>
      </c>
      <c r="J386" s="74">
        <v>0.86914893617021272</v>
      </c>
      <c r="K386" s="61"/>
      <c r="L386" s="62"/>
      <c r="M386" s="55"/>
      <c r="N386" s="55"/>
      <c r="O386" s="55"/>
      <c r="P386" s="55"/>
      <c r="Q386" s="75"/>
      <c r="R386" s="75"/>
      <c r="S386" s="76"/>
    </row>
    <row r="387" spans="1:19" x14ac:dyDescent="0.2">
      <c r="A387" s="70">
        <v>377</v>
      </c>
      <c r="B387" s="61">
        <v>0.96604774535809024</v>
      </c>
      <c r="C387" s="62">
        <v>60</v>
      </c>
      <c r="D387" s="71">
        <f t="shared" si="32"/>
        <v>91.774535809018573</v>
      </c>
      <c r="E387" s="64">
        <f t="shared" si="33"/>
        <v>111.09549071618038</v>
      </c>
      <c r="F387" s="65">
        <f t="shared" si="34"/>
        <v>211.56445623342177</v>
      </c>
      <c r="G387" s="64">
        <f t="shared" si="35"/>
        <v>227.0212201591512</v>
      </c>
      <c r="H387" s="66">
        <f t="shared" si="37"/>
        <v>36.468700265251989</v>
      </c>
      <c r="I387" s="66">
        <f t="shared" si="36"/>
        <v>39.073607427055698</v>
      </c>
      <c r="J387" s="74">
        <v>0.86830238726790443</v>
      </c>
      <c r="K387" s="61"/>
      <c r="L387" s="62"/>
      <c r="M387" s="55"/>
      <c r="N387" s="55"/>
      <c r="O387" s="55"/>
      <c r="P387" s="55"/>
      <c r="Q387" s="75"/>
      <c r="R387" s="75"/>
      <c r="S387" s="76"/>
    </row>
    <row r="388" spans="1:19" x14ac:dyDescent="0.2">
      <c r="A388" s="70">
        <v>378</v>
      </c>
      <c r="B388" s="61">
        <v>0.96507936507936509</v>
      </c>
      <c r="C388" s="62">
        <v>60</v>
      </c>
      <c r="D388" s="71">
        <f t="shared" si="32"/>
        <v>91.682539682539684</v>
      </c>
      <c r="E388" s="64">
        <f t="shared" si="33"/>
        <v>110.98412698412699</v>
      </c>
      <c r="F388" s="65">
        <f t="shared" si="34"/>
        <v>211.35238095238097</v>
      </c>
      <c r="G388" s="64">
        <f t="shared" si="35"/>
        <v>226.79365079365078</v>
      </c>
      <c r="H388" s="66">
        <f t="shared" si="37"/>
        <v>36.43333333333333</v>
      </c>
      <c r="I388" s="66">
        <f t="shared" si="36"/>
        <v>39.035714285714285</v>
      </c>
      <c r="J388" s="74">
        <v>0.86746031746031738</v>
      </c>
      <c r="K388" s="61"/>
      <c r="L388" s="62"/>
      <c r="M388" s="55"/>
      <c r="N388" s="55"/>
      <c r="O388" s="55"/>
      <c r="P388" s="55"/>
      <c r="Q388" s="75"/>
      <c r="R388" s="75"/>
      <c r="S388" s="76"/>
    </row>
    <row r="389" spans="1:19" x14ac:dyDescent="0.2">
      <c r="A389" s="70">
        <v>379</v>
      </c>
      <c r="B389" s="61">
        <v>0.96411609498680739</v>
      </c>
      <c r="C389" s="62">
        <v>60</v>
      </c>
      <c r="D389" s="71">
        <f t="shared" si="32"/>
        <v>91.5910290237467</v>
      </c>
      <c r="E389" s="64">
        <f t="shared" si="33"/>
        <v>110.87335092348285</v>
      </c>
      <c r="F389" s="65">
        <f t="shared" si="34"/>
        <v>211.14142480211081</v>
      </c>
      <c r="G389" s="64">
        <f t="shared" si="35"/>
        <v>226.56728232189974</v>
      </c>
      <c r="H389" s="66">
        <f t="shared" si="37"/>
        <v>36.398153034300798</v>
      </c>
      <c r="I389" s="66">
        <f t="shared" si="36"/>
        <v>38.998021108179422</v>
      </c>
      <c r="J389" s="74">
        <v>0.86662269129287606</v>
      </c>
      <c r="K389" s="61"/>
      <c r="L389" s="62"/>
      <c r="M389" s="55"/>
      <c r="N389" s="55"/>
      <c r="O389" s="55"/>
      <c r="P389" s="55"/>
      <c r="Q389" s="75"/>
      <c r="R389" s="75"/>
      <c r="S389" s="76"/>
    </row>
    <row r="390" spans="1:19" x14ac:dyDescent="0.2">
      <c r="A390" s="70">
        <v>380</v>
      </c>
      <c r="B390" s="61">
        <v>0.96315789473684221</v>
      </c>
      <c r="C390" s="62">
        <v>60</v>
      </c>
      <c r="D390" s="71">
        <f t="shared" si="32"/>
        <v>91.500000000000014</v>
      </c>
      <c r="E390" s="64">
        <f t="shared" si="33"/>
        <v>110.76315789473685</v>
      </c>
      <c r="F390" s="65">
        <f t="shared" si="34"/>
        <v>210.93157894736845</v>
      </c>
      <c r="G390" s="64">
        <f t="shared" si="35"/>
        <v>226.34210526315792</v>
      </c>
      <c r="H390" s="66">
        <f t="shared" si="37"/>
        <v>36.363157894736837</v>
      </c>
      <c r="I390" s="66">
        <f t="shared" si="36"/>
        <v>38.960526315789473</v>
      </c>
      <c r="J390" s="74">
        <v>0.86578947368421044</v>
      </c>
      <c r="K390" s="61"/>
      <c r="L390" s="62"/>
      <c r="M390" s="55"/>
      <c r="N390" s="55"/>
      <c r="O390" s="55"/>
      <c r="P390" s="55"/>
      <c r="Q390" s="75"/>
      <c r="R390" s="75"/>
      <c r="S390" s="76"/>
    </row>
    <row r="391" spans="1:19" x14ac:dyDescent="0.2">
      <c r="A391" s="70">
        <v>381</v>
      </c>
      <c r="B391" s="61">
        <v>0.96220472440944882</v>
      </c>
      <c r="C391" s="62">
        <v>60</v>
      </c>
      <c r="D391" s="71">
        <f t="shared" si="32"/>
        <v>91.409448818897644</v>
      </c>
      <c r="E391" s="64">
        <f t="shared" si="33"/>
        <v>110.65354330708661</v>
      </c>
      <c r="F391" s="65">
        <f t="shared" si="34"/>
        <v>210.72283464566928</v>
      </c>
      <c r="G391" s="64">
        <f t="shared" si="35"/>
        <v>226.11811023622047</v>
      </c>
      <c r="H391" s="66">
        <f t="shared" si="37"/>
        <v>36.328346456692913</v>
      </c>
      <c r="I391" s="66">
        <f t="shared" si="36"/>
        <v>38.923228346456696</v>
      </c>
      <c r="J391" s="74">
        <v>0.86496062992125988</v>
      </c>
      <c r="K391" s="61"/>
      <c r="L391" s="62"/>
      <c r="M391" s="55"/>
      <c r="N391" s="55"/>
      <c r="O391" s="55"/>
      <c r="P391" s="55"/>
      <c r="Q391" s="75"/>
      <c r="R391" s="75"/>
      <c r="S391" s="76"/>
    </row>
    <row r="392" spans="1:19" x14ac:dyDescent="0.2">
      <c r="A392" s="70">
        <v>382</v>
      </c>
      <c r="B392" s="61">
        <v>0.96125654450261777</v>
      </c>
      <c r="C392" s="62">
        <v>60</v>
      </c>
      <c r="D392" s="71">
        <f t="shared" si="32"/>
        <v>91.319371727748688</v>
      </c>
      <c r="E392" s="64">
        <f t="shared" si="33"/>
        <v>110.54450261780104</v>
      </c>
      <c r="F392" s="65">
        <f t="shared" si="34"/>
        <v>210.51518324607329</v>
      </c>
      <c r="G392" s="64">
        <f t="shared" si="35"/>
        <v>225.89528795811518</v>
      </c>
      <c r="H392" s="66">
        <f t="shared" si="37"/>
        <v>36.293717277486905</v>
      </c>
      <c r="I392" s="66">
        <f t="shared" si="36"/>
        <v>38.886125654450254</v>
      </c>
      <c r="J392" s="74">
        <v>0.86413612565445008</v>
      </c>
      <c r="K392" s="61"/>
      <c r="L392" s="62"/>
      <c r="M392" s="55"/>
      <c r="N392" s="55"/>
      <c r="O392" s="55"/>
      <c r="P392" s="55"/>
      <c r="Q392" s="75"/>
      <c r="R392" s="75"/>
      <c r="S392" s="76"/>
    </row>
    <row r="393" spans="1:19" x14ac:dyDescent="0.2">
      <c r="A393" s="70">
        <v>383</v>
      </c>
      <c r="B393" s="61">
        <v>0.96031331592689306</v>
      </c>
      <c r="C393" s="62">
        <v>60</v>
      </c>
      <c r="D393" s="71">
        <f t="shared" si="32"/>
        <v>91.229765013054845</v>
      </c>
      <c r="E393" s="64">
        <f t="shared" si="33"/>
        <v>110.4360313315927</v>
      </c>
      <c r="F393" s="65">
        <f t="shared" si="34"/>
        <v>210.30861618798957</v>
      </c>
      <c r="G393" s="64">
        <f t="shared" si="35"/>
        <v>225.67362924281986</v>
      </c>
      <c r="H393" s="66">
        <f t="shared" si="37"/>
        <v>36.259268929503911</v>
      </c>
      <c r="I393" s="66">
        <f t="shared" si="36"/>
        <v>38.849216710182759</v>
      </c>
      <c r="J393" s="74">
        <v>0.86331592689295023</v>
      </c>
      <c r="K393" s="61"/>
      <c r="L393" s="62"/>
      <c r="M393" s="55"/>
      <c r="N393" s="55"/>
      <c r="O393" s="55"/>
      <c r="P393" s="55"/>
      <c r="Q393" s="75"/>
      <c r="R393" s="75"/>
      <c r="S393" s="76"/>
    </row>
    <row r="394" spans="1:19" x14ac:dyDescent="0.2">
      <c r="A394" s="70">
        <v>384</v>
      </c>
      <c r="B394" s="61">
        <v>0.95937499999999998</v>
      </c>
      <c r="C394" s="62">
        <v>60</v>
      </c>
      <c r="D394" s="71">
        <f t="shared" si="32"/>
        <v>91.140625</v>
      </c>
      <c r="E394" s="64">
        <f t="shared" si="33"/>
        <v>110.328125</v>
      </c>
      <c r="F394" s="65">
        <f t="shared" si="34"/>
        <v>210.10312500000001</v>
      </c>
      <c r="G394" s="64">
        <f t="shared" si="35"/>
        <v>225.453125</v>
      </c>
      <c r="H394" s="66">
        <f t="shared" si="37"/>
        <v>36.225000000000001</v>
      </c>
      <c r="I394" s="66">
        <f t="shared" si="36"/>
        <v>38.8125</v>
      </c>
      <c r="J394" s="74">
        <v>0.86250000000000004</v>
      </c>
      <c r="K394" s="61"/>
      <c r="L394" s="62"/>
      <c r="M394" s="55"/>
      <c r="N394" s="55"/>
      <c r="O394" s="55"/>
      <c r="P394" s="55"/>
      <c r="Q394" s="75"/>
      <c r="R394" s="75"/>
      <c r="S394" s="76"/>
    </row>
    <row r="395" spans="1:19" x14ac:dyDescent="0.2">
      <c r="A395" s="70">
        <v>385</v>
      </c>
      <c r="B395" s="61">
        <v>0.95844155844155843</v>
      </c>
      <c r="C395" s="62">
        <v>60</v>
      </c>
      <c r="D395" s="71">
        <f t="shared" ref="D395:D458" si="38">B395*$D$7</f>
        <v>91.051948051948045</v>
      </c>
      <c r="E395" s="64">
        <f t="shared" ref="E395:E458" si="39">B395*$E$7</f>
        <v>110.22077922077922</v>
      </c>
      <c r="F395" s="65">
        <f t="shared" ref="F395:F458" si="40">B395*$F$7</f>
        <v>209.8987012987013</v>
      </c>
      <c r="G395" s="64">
        <f t="shared" ref="G395:G458" si="41">B395*$G$7</f>
        <v>225.23376623376623</v>
      </c>
      <c r="H395" s="66">
        <f t="shared" si="37"/>
        <v>36.190909090909095</v>
      </c>
      <c r="I395" s="66">
        <f t="shared" ref="I395:I458" si="42">$I$7*J395</f>
        <v>38.77597402597403</v>
      </c>
      <c r="J395" s="74">
        <v>0.86168831168831173</v>
      </c>
      <c r="K395" s="61"/>
      <c r="L395" s="62"/>
      <c r="M395" s="55"/>
      <c r="N395" s="55"/>
      <c r="O395" s="55"/>
      <c r="P395" s="55"/>
      <c r="Q395" s="75"/>
      <c r="R395" s="75"/>
      <c r="S395" s="76"/>
    </row>
    <row r="396" spans="1:19" x14ac:dyDescent="0.2">
      <c r="A396" s="70">
        <v>386</v>
      </c>
      <c r="B396" s="61">
        <v>0.95751295336787567</v>
      </c>
      <c r="C396" s="62">
        <v>60</v>
      </c>
      <c r="D396" s="71">
        <f t="shared" si="38"/>
        <v>90.963730569948183</v>
      </c>
      <c r="E396" s="64">
        <f t="shared" si="39"/>
        <v>110.11398963730571</v>
      </c>
      <c r="F396" s="65">
        <f t="shared" si="40"/>
        <v>209.69533678756477</v>
      </c>
      <c r="G396" s="64">
        <f t="shared" si="41"/>
        <v>225.0155440414508</v>
      </c>
      <c r="H396" s="66">
        <f t="shared" ref="H396:H459" si="43">J396*$H$7</f>
        <v>36.156994818652848</v>
      </c>
      <c r="I396" s="66">
        <f t="shared" si="42"/>
        <v>38.739637305699482</v>
      </c>
      <c r="J396" s="74">
        <v>0.86088082901554397</v>
      </c>
      <c r="K396" s="61"/>
      <c r="L396" s="62"/>
      <c r="M396" s="55"/>
      <c r="N396" s="55"/>
      <c r="O396" s="55"/>
      <c r="P396" s="55"/>
      <c r="Q396" s="75"/>
      <c r="R396" s="75"/>
      <c r="S396" s="76"/>
    </row>
    <row r="397" spans="1:19" x14ac:dyDescent="0.2">
      <c r="A397" s="70">
        <v>387</v>
      </c>
      <c r="B397" s="61">
        <v>0.95658914728682176</v>
      </c>
      <c r="C397" s="62">
        <v>60</v>
      </c>
      <c r="D397" s="71">
        <f t="shared" si="38"/>
        <v>90.875968992248062</v>
      </c>
      <c r="E397" s="64">
        <f t="shared" si="39"/>
        <v>110.00775193798451</v>
      </c>
      <c r="F397" s="65">
        <f t="shared" si="40"/>
        <v>209.49302325581397</v>
      </c>
      <c r="G397" s="64">
        <f t="shared" si="41"/>
        <v>224.79844961240312</v>
      </c>
      <c r="H397" s="66">
        <f t="shared" si="43"/>
        <v>36.123255813953492</v>
      </c>
      <c r="I397" s="66">
        <f t="shared" si="42"/>
        <v>38.703488372093027</v>
      </c>
      <c r="J397" s="74">
        <v>0.860077519379845</v>
      </c>
      <c r="K397" s="61"/>
      <c r="L397" s="62"/>
      <c r="M397" s="55"/>
      <c r="N397" s="55"/>
      <c r="O397" s="55"/>
      <c r="P397" s="55"/>
      <c r="Q397" s="75"/>
      <c r="R397" s="75"/>
      <c r="S397" s="76"/>
    </row>
    <row r="398" spans="1:19" x14ac:dyDescent="0.2">
      <c r="A398" s="70">
        <v>388</v>
      </c>
      <c r="B398" s="61">
        <v>0.95567010309278366</v>
      </c>
      <c r="C398" s="62">
        <v>60</v>
      </c>
      <c r="D398" s="71">
        <f t="shared" si="38"/>
        <v>90.788659793814446</v>
      </c>
      <c r="E398" s="64">
        <f t="shared" si="39"/>
        <v>109.90206185567013</v>
      </c>
      <c r="F398" s="65">
        <f t="shared" si="40"/>
        <v>209.29175257731961</v>
      </c>
      <c r="G398" s="64">
        <f t="shared" si="41"/>
        <v>224.58247422680415</v>
      </c>
      <c r="H398" s="66">
        <f t="shared" si="43"/>
        <v>36.089690721649482</v>
      </c>
      <c r="I398" s="66">
        <f t="shared" si="42"/>
        <v>38.667525773195877</v>
      </c>
      <c r="J398" s="74">
        <v>0.85927835051546386</v>
      </c>
      <c r="K398" s="61"/>
      <c r="L398" s="62"/>
      <c r="M398" s="55"/>
      <c r="N398" s="55"/>
      <c r="O398" s="55"/>
      <c r="P398" s="55"/>
      <c r="Q398" s="75"/>
      <c r="R398" s="75"/>
      <c r="S398" s="76"/>
    </row>
    <row r="399" spans="1:19" x14ac:dyDescent="0.2">
      <c r="A399" s="70">
        <v>389</v>
      </c>
      <c r="B399" s="61">
        <v>0.95475578406169659</v>
      </c>
      <c r="C399" s="62">
        <v>60</v>
      </c>
      <c r="D399" s="71">
        <f t="shared" si="38"/>
        <v>90.701799485861173</v>
      </c>
      <c r="E399" s="64">
        <f t="shared" si="39"/>
        <v>109.79691516709511</v>
      </c>
      <c r="F399" s="65">
        <f t="shared" si="40"/>
        <v>209.09151670951155</v>
      </c>
      <c r="G399" s="64">
        <f t="shared" si="41"/>
        <v>224.36760925449869</v>
      </c>
      <c r="H399" s="66">
        <f t="shared" si="43"/>
        <v>36.056298200514142</v>
      </c>
      <c r="I399" s="66">
        <f t="shared" si="42"/>
        <v>38.631748071979437</v>
      </c>
      <c r="J399" s="74">
        <v>0.85848329048843197</v>
      </c>
      <c r="K399" s="61"/>
      <c r="L399" s="62"/>
      <c r="M399" s="55"/>
      <c r="N399" s="55"/>
      <c r="O399" s="55"/>
      <c r="P399" s="55"/>
      <c r="Q399" s="75"/>
      <c r="R399" s="75"/>
      <c r="S399" s="76"/>
    </row>
    <row r="400" spans="1:19" x14ac:dyDescent="0.2">
      <c r="A400" s="70">
        <v>390</v>
      </c>
      <c r="B400" s="61">
        <v>0.9538461538461539</v>
      </c>
      <c r="C400" s="62">
        <v>60</v>
      </c>
      <c r="D400" s="71">
        <f t="shared" si="38"/>
        <v>90.615384615384627</v>
      </c>
      <c r="E400" s="64">
        <f t="shared" si="39"/>
        <v>109.69230769230769</v>
      </c>
      <c r="F400" s="65">
        <f t="shared" si="40"/>
        <v>208.8923076923077</v>
      </c>
      <c r="G400" s="64">
        <f t="shared" si="41"/>
        <v>224.15384615384616</v>
      </c>
      <c r="H400" s="66">
        <f t="shared" si="43"/>
        <v>36.023076923076914</v>
      </c>
      <c r="I400" s="66">
        <f t="shared" si="42"/>
        <v>38.59615384615384</v>
      </c>
      <c r="J400" s="74">
        <v>0.85769230769230753</v>
      </c>
      <c r="K400" s="61"/>
      <c r="L400" s="62"/>
      <c r="M400" s="55"/>
      <c r="N400" s="55"/>
      <c r="O400" s="55"/>
      <c r="P400" s="55"/>
      <c r="Q400" s="75"/>
      <c r="R400" s="75"/>
      <c r="S400" s="76"/>
    </row>
    <row r="401" spans="1:19" x14ac:dyDescent="0.2">
      <c r="A401" s="70">
        <v>391</v>
      </c>
      <c r="B401" s="61">
        <v>0.95294117647058829</v>
      </c>
      <c r="C401" s="62">
        <v>60</v>
      </c>
      <c r="D401" s="71">
        <f t="shared" si="38"/>
        <v>90.529411764705884</v>
      </c>
      <c r="E401" s="64">
        <f t="shared" si="39"/>
        <v>109.58823529411765</v>
      </c>
      <c r="F401" s="65">
        <f t="shared" si="40"/>
        <v>208.69411764705885</v>
      </c>
      <c r="G401" s="64">
        <f t="shared" si="41"/>
        <v>223.94117647058826</v>
      </c>
      <c r="H401" s="66">
        <f t="shared" si="43"/>
        <v>35.990025575447568</v>
      </c>
      <c r="I401" s="66">
        <f t="shared" si="42"/>
        <v>38.560741687979537</v>
      </c>
      <c r="J401" s="74">
        <v>0.85690537084398977</v>
      </c>
      <c r="K401" s="61"/>
      <c r="L401" s="62"/>
      <c r="M401" s="55"/>
      <c r="N401" s="55"/>
      <c r="O401" s="55"/>
      <c r="P401" s="55"/>
      <c r="Q401" s="75"/>
      <c r="R401" s="75"/>
      <c r="S401" s="76"/>
    </row>
    <row r="402" spans="1:19" x14ac:dyDescent="0.2">
      <c r="A402" s="70">
        <v>392</v>
      </c>
      <c r="B402" s="61">
        <v>0.95204081632653059</v>
      </c>
      <c r="C402" s="62">
        <v>60</v>
      </c>
      <c r="D402" s="71">
        <f t="shared" si="38"/>
        <v>90.443877551020407</v>
      </c>
      <c r="E402" s="64">
        <f t="shared" si="39"/>
        <v>109.48469387755102</v>
      </c>
      <c r="F402" s="65">
        <f t="shared" si="40"/>
        <v>208.49693877551019</v>
      </c>
      <c r="G402" s="64">
        <f t="shared" si="41"/>
        <v>223.7295918367347</v>
      </c>
      <c r="H402" s="66">
        <f t="shared" si="43"/>
        <v>35.957142857142856</v>
      </c>
      <c r="I402" s="66">
        <f t="shared" si="42"/>
        <v>38.525510204081627</v>
      </c>
      <c r="J402" s="74">
        <v>0.85612244897959178</v>
      </c>
      <c r="K402" s="61"/>
      <c r="L402" s="62"/>
      <c r="M402" s="55"/>
      <c r="N402" s="55"/>
      <c r="O402" s="55"/>
      <c r="P402" s="55"/>
      <c r="Q402" s="75"/>
      <c r="R402" s="75"/>
      <c r="S402" s="76"/>
    </row>
    <row r="403" spans="1:19" x14ac:dyDescent="0.2">
      <c r="A403" s="70">
        <v>393</v>
      </c>
      <c r="B403" s="61">
        <v>0.95114503816793916</v>
      </c>
      <c r="C403" s="62">
        <v>60</v>
      </c>
      <c r="D403" s="71">
        <f t="shared" si="38"/>
        <v>90.358778625954216</v>
      </c>
      <c r="E403" s="64">
        <f t="shared" si="39"/>
        <v>109.38167938931301</v>
      </c>
      <c r="F403" s="65">
        <f t="shared" si="40"/>
        <v>208.30076335877868</v>
      </c>
      <c r="G403" s="64">
        <f t="shared" si="41"/>
        <v>223.5190839694657</v>
      </c>
      <c r="H403" s="66">
        <f t="shared" si="43"/>
        <v>35.92442748091603</v>
      </c>
      <c r="I403" s="66">
        <f t="shared" si="42"/>
        <v>38.490458015267173</v>
      </c>
      <c r="J403" s="74">
        <v>0.85534351145038168</v>
      </c>
      <c r="K403" s="61"/>
      <c r="L403" s="62"/>
      <c r="M403" s="55"/>
      <c r="N403" s="55"/>
      <c r="O403" s="55"/>
      <c r="P403" s="55"/>
      <c r="Q403" s="75"/>
      <c r="R403" s="75"/>
      <c r="S403" s="76"/>
    </row>
    <row r="404" spans="1:19" x14ac:dyDescent="0.2">
      <c r="A404" s="70">
        <v>394</v>
      </c>
      <c r="B404" s="61">
        <v>0.95025380710659912</v>
      </c>
      <c r="C404" s="62">
        <v>60</v>
      </c>
      <c r="D404" s="71">
        <f t="shared" si="38"/>
        <v>90.274111675126917</v>
      </c>
      <c r="E404" s="64">
        <f t="shared" si="39"/>
        <v>109.2791878172589</v>
      </c>
      <c r="F404" s="65">
        <f t="shared" si="40"/>
        <v>208.1055837563452</v>
      </c>
      <c r="G404" s="64">
        <f t="shared" si="41"/>
        <v>223.3096446700508</v>
      </c>
      <c r="H404" s="66">
        <f t="shared" si="43"/>
        <v>35.891878172588832</v>
      </c>
      <c r="I404" s="66">
        <f t="shared" si="42"/>
        <v>38.455583756345177</v>
      </c>
      <c r="J404" s="74">
        <v>0.85456852791878168</v>
      </c>
      <c r="K404" s="61"/>
      <c r="L404" s="62"/>
      <c r="M404" s="55"/>
      <c r="N404" s="55"/>
      <c r="O404" s="55"/>
      <c r="P404" s="55"/>
      <c r="Q404" s="75"/>
      <c r="R404" s="75"/>
      <c r="S404" s="76"/>
    </row>
    <row r="405" spans="1:19" x14ac:dyDescent="0.2">
      <c r="A405" s="70">
        <v>395</v>
      </c>
      <c r="B405" s="61">
        <v>0.949367088607595</v>
      </c>
      <c r="C405" s="62">
        <v>60</v>
      </c>
      <c r="D405" s="71">
        <f t="shared" si="38"/>
        <v>90.189873417721529</v>
      </c>
      <c r="E405" s="64">
        <f t="shared" si="39"/>
        <v>109.17721518987342</v>
      </c>
      <c r="F405" s="65">
        <f t="shared" si="40"/>
        <v>207.91139240506331</v>
      </c>
      <c r="G405" s="64">
        <f t="shared" si="41"/>
        <v>223.10126582278482</v>
      </c>
      <c r="H405" s="66">
        <f t="shared" si="43"/>
        <v>35.859493670886074</v>
      </c>
      <c r="I405" s="66">
        <f t="shared" si="42"/>
        <v>38.420886075949362</v>
      </c>
      <c r="J405" s="74">
        <v>0.85379746835443027</v>
      </c>
      <c r="K405" s="61"/>
      <c r="L405" s="62"/>
      <c r="M405" s="55"/>
      <c r="N405" s="55"/>
      <c r="O405" s="55"/>
      <c r="P405" s="55"/>
      <c r="Q405" s="75"/>
      <c r="R405" s="75"/>
      <c r="S405" s="76"/>
    </row>
    <row r="406" spans="1:19" x14ac:dyDescent="0.2">
      <c r="A406" s="70">
        <v>396</v>
      </c>
      <c r="B406" s="61">
        <v>0.9484848484848486</v>
      </c>
      <c r="C406" s="62">
        <v>60</v>
      </c>
      <c r="D406" s="71">
        <f t="shared" si="38"/>
        <v>90.106060606060623</v>
      </c>
      <c r="E406" s="64">
        <f t="shared" si="39"/>
        <v>109.07575757575759</v>
      </c>
      <c r="F406" s="65">
        <f t="shared" si="40"/>
        <v>207.71818181818185</v>
      </c>
      <c r="G406" s="64">
        <f t="shared" si="41"/>
        <v>222.89393939393943</v>
      </c>
      <c r="H406" s="66">
        <f t="shared" si="43"/>
        <v>35.827272727272721</v>
      </c>
      <c r="I406" s="66">
        <f t="shared" si="42"/>
        <v>38.386363636363633</v>
      </c>
      <c r="J406" s="74">
        <v>0.85303030303030292</v>
      </c>
      <c r="K406" s="61"/>
      <c r="L406" s="62"/>
      <c r="M406" s="55"/>
      <c r="N406" s="55"/>
      <c r="O406" s="55"/>
      <c r="P406" s="55"/>
      <c r="Q406" s="75"/>
      <c r="R406" s="75"/>
      <c r="S406" s="76"/>
    </row>
    <row r="407" spans="1:19" x14ac:dyDescent="0.2">
      <c r="A407" s="70">
        <v>397</v>
      </c>
      <c r="B407" s="61">
        <v>0.94760705289672542</v>
      </c>
      <c r="C407" s="62">
        <v>60</v>
      </c>
      <c r="D407" s="71">
        <f t="shared" si="38"/>
        <v>90.022670025188916</v>
      </c>
      <c r="E407" s="64">
        <f t="shared" si="39"/>
        <v>108.97481108312343</v>
      </c>
      <c r="F407" s="65">
        <f t="shared" si="40"/>
        <v>207.52594458438287</v>
      </c>
      <c r="G407" s="64">
        <f t="shared" si="41"/>
        <v>222.68765743073047</v>
      </c>
      <c r="H407" s="66">
        <f t="shared" si="43"/>
        <v>35.795214105793441</v>
      </c>
      <c r="I407" s="66">
        <f t="shared" si="42"/>
        <v>38.35201511335012</v>
      </c>
      <c r="J407" s="74">
        <v>0.85226700251889154</v>
      </c>
      <c r="K407" s="61"/>
      <c r="L407" s="62"/>
      <c r="M407" s="55"/>
      <c r="N407" s="55"/>
      <c r="O407" s="55"/>
      <c r="P407" s="55"/>
      <c r="Q407" s="75"/>
      <c r="R407" s="75"/>
      <c r="S407" s="76"/>
    </row>
    <row r="408" spans="1:19" x14ac:dyDescent="0.2">
      <c r="A408" s="70">
        <v>398</v>
      </c>
      <c r="B408" s="61">
        <v>0.94673366834170847</v>
      </c>
      <c r="C408" s="62">
        <v>60</v>
      </c>
      <c r="D408" s="71">
        <f t="shared" si="38"/>
        <v>89.939698492462298</v>
      </c>
      <c r="E408" s="64">
        <f t="shared" si="39"/>
        <v>108.87437185929647</v>
      </c>
      <c r="F408" s="65">
        <f t="shared" si="40"/>
        <v>207.33467336683415</v>
      </c>
      <c r="G408" s="64">
        <f t="shared" si="41"/>
        <v>222.4824120603015</v>
      </c>
      <c r="H408" s="66">
        <f t="shared" si="43"/>
        <v>35.76331658291457</v>
      </c>
      <c r="I408" s="66">
        <f t="shared" si="42"/>
        <v>38.317839195979893</v>
      </c>
      <c r="J408" s="74">
        <v>0.85150753768844212</v>
      </c>
      <c r="K408" s="61"/>
      <c r="L408" s="62"/>
      <c r="M408" s="55"/>
      <c r="N408" s="55"/>
      <c r="O408" s="55"/>
      <c r="P408" s="55"/>
      <c r="Q408" s="75"/>
      <c r="R408" s="75"/>
      <c r="S408" s="76"/>
    </row>
    <row r="409" spans="1:19" x14ac:dyDescent="0.2">
      <c r="A409" s="70">
        <v>399</v>
      </c>
      <c r="B409" s="61">
        <v>0.9458646616541353</v>
      </c>
      <c r="C409" s="62">
        <v>60</v>
      </c>
      <c r="D409" s="71">
        <f t="shared" si="38"/>
        <v>89.857142857142847</v>
      </c>
      <c r="E409" s="64">
        <f t="shared" si="39"/>
        <v>108.77443609022556</v>
      </c>
      <c r="F409" s="65">
        <f t="shared" si="40"/>
        <v>207.14436090225564</v>
      </c>
      <c r="G409" s="64">
        <f t="shared" si="41"/>
        <v>222.27819548872179</v>
      </c>
      <c r="H409" s="66">
        <f t="shared" si="43"/>
        <v>35.731578947368412</v>
      </c>
      <c r="I409" s="66">
        <f t="shared" si="42"/>
        <v>38.283834586466156</v>
      </c>
      <c r="J409" s="74">
        <v>0.85075187969924793</v>
      </c>
      <c r="K409" s="61"/>
      <c r="L409" s="62"/>
      <c r="M409" s="55"/>
      <c r="N409" s="55"/>
      <c r="O409" s="55"/>
      <c r="P409" s="55"/>
      <c r="Q409" s="75"/>
      <c r="R409" s="75"/>
      <c r="S409" s="76"/>
    </row>
    <row r="410" spans="1:19" x14ac:dyDescent="0.2">
      <c r="A410" s="70">
        <v>400</v>
      </c>
      <c r="B410" s="61">
        <v>0.94499999999999995</v>
      </c>
      <c r="C410" s="62">
        <v>60</v>
      </c>
      <c r="D410" s="71">
        <f t="shared" si="38"/>
        <v>89.774999999999991</v>
      </c>
      <c r="E410" s="64">
        <f t="shared" si="39"/>
        <v>108.675</v>
      </c>
      <c r="F410" s="65">
        <f t="shared" si="40"/>
        <v>206.95499999999998</v>
      </c>
      <c r="G410" s="64">
        <f t="shared" si="41"/>
        <v>222.07499999999999</v>
      </c>
      <c r="H410" s="66">
        <f t="shared" si="43"/>
        <v>35.699999999999996</v>
      </c>
      <c r="I410" s="66">
        <f t="shared" si="42"/>
        <v>38.25</v>
      </c>
      <c r="J410" s="74">
        <v>0.85</v>
      </c>
      <c r="K410" s="61"/>
      <c r="L410" s="62"/>
      <c r="M410" s="55"/>
      <c r="N410" s="55"/>
      <c r="O410" s="55"/>
      <c r="P410" s="55"/>
      <c r="Q410" s="75"/>
      <c r="R410" s="75"/>
      <c r="S410" s="76"/>
    </row>
    <row r="411" spans="1:19" x14ac:dyDescent="0.2">
      <c r="A411" s="70">
        <v>401</v>
      </c>
      <c r="B411" s="61">
        <v>0.94413965087281781</v>
      </c>
      <c r="C411" s="62">
        <v>60</v>
      </c>
      <c r="D411" s="71">
        <f t="shared" si="38"/>
        <v>89.693266832917686</v>
      </c>
      <c r="E411" s="64">
        <f t="shared" si="39"/>
        <v>108.57605985037405</v>
      </c>
      <c r="F411" s="65">
        <f t="shared" si="40"/>
        <v>206.7665835411471</v>
      </c>
      <c r="G411" s="64">
        <f t="shared" si="41"/>
        <v>221.8728179551122</v>
      </c>
      <c r="H411" s="66">
        <f t="shared" si="43"/>
        <v>35.668578553615959</v>
      </c>
      <c r="I411" s="66">
        <f t="shared" si="42"/>
        <v>38.216334164588524</v>
      </c>
      <c r="J411" s="74">
        <v>0.84925187032418947</v>
      </c>
      <c r="K411" s="61"/>
      <c r="L411" s="62"/>
      <c r="M411" s="55"/>
      <c r="N411" s="55"/>
      <c r="O411" s="55"/>
      <c r="P411" s="55"/>
      <c r="Q411" s="75"/>
      <c r="R411" s="75"/>
      <c r="S411" s="76"/>
    </row>
    <row r="412" spans="1:19" x14ac:dyDescent="0.2">
      <c r="A412" s="70">
        <v>402</v>
      </c>
      <c r="B412" s="61">
        <v>0.94328358208955232</v>
      </c>
      <c r="C412" s="62">
        <v>60</v>
      </c>
      <c r="D412" s="71">
        <f t="shared" si="38"/>
        <v>89.611940298507477</v>
      </c>
      <c r="E412" s="64">
        <f t="shared" si="39"/>
        <v>108.47761194029852</v>
      </c>
      <c r="F412" s="65">
        <f t="shared" si="40"/>
        <v>206.57910447761196</v>
      </c>
      <c r="G412" s="64">
        <f t="shared" si="41"/>
        <v>221.67164179104481</v>
      </c>
      <c r="H412" s="66">
        <f t="shared" si="43"/>
        <v>35.637313432835825</v>
      </c>
      <c r="I412" s="66">
        <f t="shared" si="42"/>
        <v>38.182835820895527</v>
      </c>
      <c r="J412" s="74">
        <v>0.84850746268656718</v>
      </c>
      <c r="K412" s="61"/>
      <c r="L412" s="62"/>
      <c r="M412" s="55"/>
      <c r="N412" s="55"/>
      <c r="O412" s="55"/>
      <c r="P412" s="55"/>
      <c r="Q412" s="75"/>
      <c r="R412" s="75"/>
      <c r="S412" s="76"/>
    </row>
    <row r="413" spans="1:19" x14ac:dyDescent="0.2">
      <c r="A413" s="70">
        <v>403</v>
      </c>
      <c r="B413" s="61">
        <v>0.94243176178660049</v>
      </c>
      <c r="C413" s="62">
        <v>60</v>
      </c>
      <c r="D413" s="71">
        <f t="shared" si="38"/>
        <v>89.531017369727053</v>
      </c>
      <c r="E413" s="64">
        <f t="shared" si="39"/>
        <v>108.37965260545906</v>
      </c>
      <c r="F413" s="65">
        <f t="shared" si="40"/>
        <v>206.3925558312655</v>
      </c>
      <c r="G413" s="64">
        <f t="shared" si="41"/>
        <v>221.47146401985111</v>
      </c>
      <c r="H413" s="66">
        <f t="shared" si="43"/>
        <v>35.606203473945406</v>
      </c>
      <c r="I413" s="66">
        <f t="shared" si="42"/>
        <v>38.149503722084368</v>
      </c>
      <c r="J413" s="74">
        <v>0.84776674937965257</v>
      </c>
      <c r="K413" s="61"/>
      <c r="L413" s="62"/>
      <c r="M413" s="55"/>
      <c r="N413" s="55"/>
      <c r="O413" s="55"/>
      <c r="P413" s="55"/>
      <c r="Q413" s="75"/>
      <c r="R413" s="75"/>
      <c r="S413" s="76"/>
    </row>
    <row r="414" spans="1:19" x14ac:dyDescent="0.2">
      <c r="A414" s="70">
        <v>404</v>
      </c>
      <c r="B414" s="61">
        <v>0.94158415841584175</v>
      </c>
      <c r="C414" s="62">
        <v>60</v>
      </c>
      <c r="D414" s="71">
        <f t="shared" si="38"/>
        <v>89.450495049504966</v>
      </c>
      <c r="E414" s="64">
        <f t="shared" si="39"/>
        <v>108.28217821782181</v>
      </c>
      <c r="F414" s="65">
        <f t="shared" si="40"/>
        <v>206.20693069306935</v>
      </c>
      <c r="G414" s="64">
        <f t="shared" si="41"/>
        <v>221.27227722772281</v>
      </c>
      <c r="H414" s="66">
        <f t="shared" si="43"/>
        <v>35.57524752475247</v>
      </c>
      <c r="I414" s="66">
        <f t="shared" si="42"/>
        <v>38.116336633663359</v>
      </c>
      <c r="J414" s="74">
        <v>0.84702970297029689</v>
      </c>
      <c r="K414" s="61"/>
      <c r="L414" s="62"/>
      <c r="M414" s="55"/>
      <c r="N414" s="55"/>
      <c r="O414" s="55"/>
      <c r="P414" s="55"/>
      <c r="Q414" s="75"/>
      <c r="R414" s="75"/>
      <c r="S414" s="76"/>
    </row>
    <row r="415" spans="1:19" s="50" customFormat="1" x14ac:dyDescent="0.2">
      <c r="A415" s="70">
        <v>405</v>
      </c>
      <c r="B415" s="61">
        <v>0.94074074074074077</v>
      </c>
      <c r="C415" s="62">
        <v>60</v>
      </c>
      <c r="D415" s="71">
        <f t="shared" si="38"/>
        <v>89.370370370370367</v>
      </c>
      <c r="E415" s="64">
        <f t="shared" si="39"/>
        <v>108.18518518518519</v>
      </c>
      <c r="F415" s="65">
        <f t="shared" si="40"/>
        <v>206.02222222222224</v>
      </c>
      <c r="G415" s="64">
        <f t="shared" si="41"/>
        <v>221.07407407407408</v>
      </c>
      <c r="H415" s="66">
        <f t="shared" si="43"/>
        <v>35.544444444444451</v>
      </c>
      <c r="I415" s="66">
        <f t="shared" si="42"/>
        <v>38.083333333333343</v>
      </c>
      <c r="J415" s="74">
        <v>0.84629629629629644</v>
      </c>
      <c r="K415" s="61"/>
      <c r="L415" s="62"/>
      <c r="M415" s="55"/>
      <c r="N415" s="55"/>
      <c r="O415" s="55"/>
      <c r="P415" s="55"/>
      <c r="Q415" s="75"/>
      <c r="R415" s="75"/>
      <c r="S415" s="76"/>
    </row>
    <row r="416" spans="1:19" x14ac:dyDescent="0.2">
      <c r="A416" s="70">
        <v>406</v>
      </c>
      <c r="B416" s="61">
        <v>0.93990147783251232</v>
      </c>
      <c r="C416" s="62">
        <v>60</v>
      </c>
      <c r="D416" s="71">
        <f t="shared" si="38"/>
        <v>89.290640394088669</v>
      </c>
      <c r="E416" s="64">
        <f t="shared" si="39"/>
        <v>108.08866995073892</v>
      </c>
      <c r="F416" s="65">
        <f t="shared" si="40"/>
        <v>205.8384236453202</v>
      </c>
      <c r="G416" s="64">
        <f t="shared" si="41"/>
        <v>220.8768472906404</v>
      </c>
      <c r="H416" s="66">
        <f t="shared" si="43"/>
        <v>35.508620689655174</v>
      </c>
      <c r="I416" s="66">
        <f t="shared" si="42"/>
        <v>38.044950738916256</v>
      </c>
      <c r="J416" s="74">
        <v>0.84544334975369462</v>
      </c>
      <c r="K416" s="61"/>
      <c r="L416" s="62"/>
      <c r="M416" s="55"/>
      <c r="N416" s="55"/>
      <c r="O416" s="55"/>
      <c r="P416" s="55"/>
      <c r="Q416" s="75"/>
      <c r="R416" s="75"/>
      <c r="S416" s="76"/>
    </row>
    <row r="417" spans="1:19" x14ac:dyDescent="0.2">
      <c r="A417" s="70">
        <v>407</v>
      </c>
      <c r="B417" s="61">
        <v>0.93906633906633918</v>
      </c>
      <c r="C417" s="62">
        <v>60</v>
      </c>
      <c r="D417" s="71">
        <f t="shared" si="38"/>
        <v>89.211302211302225</v>
      </c>
      <c r="E417" s="64">
        <f t="shared" si="39"/>
        <v>107.99262899262901</v>
      </c>
      <c r="F417" s="65">
        <f t="shared" si="40"/>
        <v>205.65552825552828</v>
      </c>
      <c r="G417" s="64">
        <f t="shared" si="41"/>
        <v>220.68058968058972</v>
      </c>
      <c r="H417" s="66">
        <f t="shared" si="43"/>
        <v>35.472972972972975</v>
      </c>
      <c r="I417" s="66">
        <f t="shared" si="42"/>
        <v>38.006756756756758</v>
      </c>
      <c r="J417" s="74">
        <v>0.84459459459459463</v>
      </c>
      <c r="K417" s="61"/>
      <c r="L417" s="62"/>
      <c r="M417" s="55"/>
      <c r="N417" s="55"/>
      <c r="O417" s="55"/>
      <c r="P417" s="55"/>
      <c r="Q417" s="75"/>
      <c r="R417" s="75"/>
      <c r="S417" s="76"/>
    </row>
    <row r="418" spans="1:19" x14ac:dyDescent="0.2">
      <c r="A418" s="70">
        <v>408</v>
      </c>
      <c r="B418" s="61">
        <v>0.93823529411764706</v>
      </c>
      <c r="C418" s="62">
        <v>60</v>
      </c>
      <c r="D418" s="71">
        <f t="shared" si="38"/>
        <v>89.132352941176464</v>
      </c>
      <c r="E418" s="64">
        <f t="shared" si="39"/>
        <v>107.89705882352941</v>
      </c>
      <c r="F418" s="65">
        <f t="shared" si="40"/>
        <v>205.4735294117647</v>
      </c>
      <c r="G418" s="64">
        <f t="shared" si="41"/>
        <v>220.48529411764707</v>
      </c>
      <c r="H418" s="66">
        <f t="shared" si="43"/>
        <v>35.4375</v>
      </c>
      <c r="I418" s="66">
        <f t="shared" si="42"/>
        <v>37.96875</v>
      </c>
      <c r="J418" s="74">
        <v>0.84375</v>
      </c>
      <c r="K418" s="61"/>
      <c r="L418" s="62"/>
      <c r="M418" s="55"/>
      <c r="N418" s="55"/>
      <c r="O418" s="55"/>
      <c r="P418" s="55"/>
      <c r="Q418" s="75"/>
      <c r="R418" s="75"/>
      <c r="S418" s="76"/>
    </row>
    <row r="419" spans="1:19" x14ac:dyDescent="0.2">
      <c r="A419" s="70">
        <v>409</v>
      </c>
      <c r="B419" s="61">
        <v>0.9374083129584353</v>
      </c>
      <c r="C419" s="62">
        <v>60</v>
      </c>
      <c r="D419" s="71">
        <f t="shared" si="38"/>
        <v>89.053789731051353</v>
      </c>
      <c r="E419" s="64">
        <f t="shared" si="39"/>
        <v>107.80195599022007</v>
      </c>
      <c r="F419" s="65">
        <f t="shared" si="40"/>
        <v>205.29242053789733</v>
      </c>
      <c r="G419" s="64">
        <f t="shared" si="41"/>
        <v>220.2909535452323</v>
      </c>
      <c r="H419" s="66">
        <f t="shared" si="43"/>
        <v>35.402200488997558</v>
      </c>
      <c r="I419" s="66">
        <f t="shared" si="42"/>
        <v>37.930929095354529</v>
      </c>
      <c r="J419" s="74">
        <v>0.84290953545232283</v>
      </c>
      <c r="K419" s="61"/>
      <c r="L419" s="62"/>
      <c r="M419" s="55"/>
      <c r="N419" s="55"/>
      <c r="O419" s="55"/>
      <c r="P419" s="55"/>
      <c r="Q419" s="75"/>
      <c r="R419" s="75"/>
      <c r="S419" s="76"/>
    </row>
    <row r="420" spans="1:19" x14ac:dyDescent="0.2">
      <c r="A420" s="70">
        <v>410</v>
      </c>
      <c r="B420" s="61">
        <v>0.93658536585365859</v>
      </c>
      <c r="C420" s="62">
        <v>60</v>
      </c>
      <c r="D420" s="71">
        <f t="shared" si="38"/>
        <v>88.975609756097569</v>
      </c>
      <c r="E420" s="64">
        <f t="shared" si="39"/>
        <v>107.70731707317074</v>
      </c>
      <c r="F420" s="65">
        <f t="shared" si="40"/>
        <v>205.11219512195123</v>
      </c>
      <c r="G420" s="64">
        <f t="shared" si="41"/>
        <v>220.09756097560978</v>
      </c>
      <c r="H420" s="66">
        <f t="shared" si="43"/>
        <v>35.367073170731707</v>
      </c>
      <c r="I420" s="66">
        <f t="shared" si="42"/>
        <v>37.893292682926827</v>
      </c>
      <c r="J420" s="74">
        <v>0.84207317073170729</v>
      </c>
      <c r="K420" s="61"/>
      <c r="L420" s="62"/>
      <c r="M420" s="55"/>
      <c r="N420" s="55"/>
      <c r="O420" s="55"/>
      <c r="P420" s="55"/>
      <c r="Q420" s="75"/>
      <c r="R420" s="75"/>
      <c r="S420" s="76"/>
    </row>
    <row r="421" spans="1:19" x14ac:dyDescent="0.2">
      <c r="A421" s="70">
        <v>411</v>
      </c>
      <c r="B421" s="61">
        <v>0.93576642335766425</v>
      </c>
      <c r="C421" s="62">
        <v>60</v>
      </c>
      <c r="D421" s="71">
        <f t="shared" si="38"/>
        <v>88.897810218978108</v>
      </c>
      <c r="E421" s="64">
        <f t="shared" si="39"/>
        <v>107.61313868613139</v>
      </c>
      <c r="F421" s="65">
        <f t="shared" si="40"/>
        <v>204.93284671532848</v>
      </c>
      <c r="G421" s="64">
        <f t="shared" si="41"/>
        <v>219.90510948905109</v>
      </c>
      <c r="H421" s="66">
        <f t="shared" si="43"/>
        <v>35.332116788321166</v>
      </c>
      <c r="I421" s="66">
        <f t="shared" si="42"/>
        <v>37.855839416058394</v>
      </c>
      <c r="J421" s="74">
        <v>0.8412408759124087</v>
      </c>
      <c r="K421" s="61"/>
      <c r="L421" s="62"/>
      <c r="M421" s="55"/>
      <c r="N421" s="55"/>
      <c r="O421" s="55"/>
      <c r="P421" s="55"/>
      <c r="Q421" s="75"/>
      <c r="R421" s="75"/>
      <c r="S421" s="76"/>
    </row>
    <row r="422" spans="1:19" x14ac:dyDescent="0.2">
      <c r="A422" s="70">
        <v>412</v>
      </c>
      <c r="B422" s="61">
        <v>0.93495145631067977</v>
      </c>
      <c r="C422" s="62">
        <v>60</v>
      </c>
      <c r="D422" s="71">
        <f t="shared" si="38"/>
        <v>88.820388349514573</v>
      </c>
      <c r="E422" s="64">
        <f t="shared" si="39"/>
        <v>107.51941747572818</v>
      </c>
      <c r="F422" s="65">
        <f t="shared" si="40"/>
        <v>204.75436893203886</v>
      </c>
      <c r="G422" s="64">
        <f t="shared" si="41"/>
        <v>219.71359223300973</v>
      </c>
      <c r="H422" s="66">
        <f t="shared" si="43"/>
        <v>35.297330097087382</v>
      </c>
      <c r="I422" s="66">
        <f t="shared" si="42"/>
        <v>37.818567961165051</v>
      </c>
      <c r="J422" s="74">
        <v>0.84041262135922334</v>
      </c>
      <c r="K422" s="61"/>
      <c r="L422" s="62"/>
      <c r="M422" s="55"/>
      <c r="N422" s="55"/>
      <c r="O422" s="55"/>
      <c r="P422" s="55"/>
      <c r="Q422" s="75"/>
      <c r="R422" s="75"/>
      <c r="S422" s="76"/>
    </row>
    <row r="423" spans="1:19" x14ac:dyDescent="0.2">
      <c r="A423" s="70">
        <v>413</v>
      </c>
      <c r="B423" s="61">
        <v>0.93414043583535111</v>
      </c>
      <c r="C423" s="62">
        <v>60</v>
      </c>
      <c r="D423" s="71">
        <f t="shared" si="38"/>
        <v>88.743341404358361</v>
      </c>
      <c r="E423" s="64">
        <f t="shared" si="39"/>
        <v>107.42615012106538</v>
      </c>
      <c r="F423" s="65">
        <f t="shared" si="40"/>
        <v>204.57675544794191</v>
      </c>
      <c r="G423" s="64">
        <f t="shared" si="41"/>
        <v>219.52300242130752</v>
      </c>
      <c r="H423" s="66">
        <f t="shared" si="43"/>
        <v>35.262711864406782</v>
      </c>
      <c r="I423" s="66">
        <f t="shared" si="42"/>
        <v>37.781476997578693</v>
      </c>
      <c r="J423" s="74">
        <v>0.83958837772397099</v>
      </c>
      <c r="K423" s="61"/>
      <c r="L423" s="62"/>
      <c r="M423" s="55"/>
      <c r="N423" s="55"/>
      <c r="O423" s="55"/>
      <c r="P423" s="55"/>
      <c r="Q423" s="75"/>
      <c r="R423" s="75"/>
      <c r="S423" s="76"/>
    </row>
    <row r="424" spans="1:19" x14ac:dyDescent="0.2">
      <c r="A424" s="70">
        <v>414</v>
      </c>
      <c r="B424" s="61">
        <v>0.93333333333333346</v>
      </c>
      <c r="C424" s="62">
        <v>60</v>
      </c>
      <c r="D424" s="71">
        <f t="shared" si="38"/>
        <v>88.666666666666686</v>
      </c>
      <c r="E424" s="64">
        <f t="shared" si="39"/>
        <v>107.33333333333334</v>
      </c>
      <c r="F424" s="65">
        <f t="shared" si="40"/>
        <v>204.40000000000003</v>
      </c>
      <c r="G424" s="64">
        <f t="shared" si="41"/>
        <v>219.33333333333337</v>
      </c>
      <c r="H424" s="66">
        <f t="shared" si="43"/>
        <v>35.228260869565219</v>
      </c>
      <c r="I424" s="66">
        <f t="shared" si="42"/>
        <v>37.744565217391305</v>
      </c>
      <c r="J424" s="74">
        <v>0.83876811594202905</v>
      </c>
      <c r="K424" s="61"/>
      <c r="L424" s="62"/>
      <c r="M424" s="55"/>
      <c r="N424" s="55"/>
      <c r="O424" s="55"/>
      <c r="P424" s="55"/>
      <c r="Q424" s="75"/>
      <c r="R424" s="75"/>
      <c r="S424" s="76"/>
    </row>
    <row r="425" spans="1:19" x14ac:dyDescent="0.2">
      <c r="A425" s="70">
        <v>415</v>
      </c>
      <c r="B425" s="61">
        <v>0.93253012048192774</v>
      </c>
      <c r="C425" s="62">
        <v>60</v>
      </c>
      <c r="D425" s="71">
        <f t="shared" si="38"/>
        <v>88.590361445783131</v>
      </c>
      <c r="E425" s="64">
        <f t="shared" si="39"/>
        <v>107.2409638554217</v>
      </c>
      <c r="F425" s="65">
        <f t="shared" si="40"/>
        <v>204.22409638554217</v>
      </c>
      <c r="G425" s="64">
        <f t="shared" si="41"/>
        <v>219.14457831325302</v>
      </c>
      <c r="H425" s="66">
        <f t="shared" si="43"/>
        <v>35.193975903614458</v>
      </c>
      <c r="I425" s="66">
        <f t="shared" si="42"/>
        <v>37.707831325301207</v>
      </c>
      <c r="J425" s="74">
        <v>0.83795180722891571</v>
      </c>
      <c r="K425" s="61"/>
      <c r="L425" s="62"/>
      <c r="M425" s="55"/>
      <c r="N425" s="55"/>
      <c r="O425" s="55"/>
      <c r="P425" s="55"/>
      <c r="Q425" s="75"/>
      <c r="R425" s="75"/>
      <c r="S425" s="76"/>
    </row>
    <row r="426" spans="1:19" x14ac:dyDescent="0.2">
      <c r="A426" s="70">
        <v>416</v>
      </c>
      <c r="B426" s="61">
        <v>0.93173076923076925</v>
      </c>
      <c r="C426" s="62">
        <v>60</v>
      </c>
      <c r="D426" s="71">
        <f t="shared" si="38"/>
        <v>88.51442307692308</v>
      </c>
      <c r="E426" s="64">
        <f t="shared" si="39"/>
        <v>107.14903846153847</v>
      </c>
      <c r="F426" s="65">
        <f t="shared" si="40"/>
        <v>204.04903846153846</v>
      </c>
      <c r="G426" s="64">
        <f t="shared" si="41"/>
        <v>218.95673076923077</v>
      </c>
      <c r="H426" s="66">
        <f t="shared" si="43"/>
        <v>35.159855769230766</v>
      </c>
      <c r="I426" s="66">
        <f t="shared" si="42"/>
        <v>37.671274038461533</v>
      </c>
      <c r="J426" s="74">
        <v>0.83713942307692302</v>
      </c>
      <c r="K426" s="61"/>
      <c r="L426" s="62"/>
      <c r="M426" s="55"/>
      <c r="N426" s="55"/>
      <c r="O426" s="55"/>
      <c r="P426" s="55"/>
      <c r="Q426" s="75"/>
      <c r="R426" s="75"/>
      <c r="S426" s="76"/>
    </row>
    <row r="427" spans="1:19" x14ac:dyDescent="0.2">
      <c r="A427" s="70">
        <v>417</v>
      </c>
      <c r="B427" s="61">
        <v>0.93093525179856118</v>
      </c>
      <c r="C427" s="62">
        <v>60</v>
      </c>
      <c r="D427" s="71">
        <f t="shared" si="38"/>
        <v>88.438848920863308</v>
      </c>
      <c r="E427" s="64">
        <f t="shared" si="39"/>
        <v>107.05755395683454</v>
      </c>
      <c r="F427" s="65">
        <f t="shared" si="40"/>
        <v>203.8748201438849</v>
      </c>
      <c r="G427" s="64">
        <f t="shared" si="41"/>
        <v>218.76978417266187</v>
      </c>
      <c r="H427" s="66">
        <f t="shared" si="43"/>
        <v>35.125899280575538</v>
      </c>
      <c r="I427" s="66">
        <f t="shared" si="42"/>
        <v>37.634892086330936</v>
      </c>
      <c r="J427" s="74">
        <v>0.83633093525179858</v>
      </c>
      <c r="K427" s="61"/>
      <c r="L427" s="62"/>
      <c r="M427" s="55"/>
      <c r="N427" s="55"/>
      <c r="O427" s="55"/>
      <c r="P427" s="55"/>
      <c r="Q427" s="75"/>
      <c r="R427" s="75"/>
      <c r="S427" s="76"/>
    </row>
    <row r="428" spans="1:19" x14ac:dyDescent="0.2">
      <c r="A428" s="70">
        <v>418</v>
      </c>
      <c r="B428" s="61">
        <v>0.93014354066985661</v>
      </c>
      <c r="C428" s="62">
        <v>60</v>
      </c>
      <c r="D428" s="71">
        <f t="shared" si="38"/>
        <v>88.363636363636374</v>
      </c>
      <c r="E428" s="64">
        <f t="shared" si="39"/>
        <v>106.96650717703351</v>
      </c>
      <c r="F428" s="65">
        <f t="shared" si="40"/>
        <v>203.70143540669861</v>
      </c>
      <c r="G428" s="64">
        <f t="shared" si="41"/>
        <v>218.58373205741631</v>
      </c>
      <c r="H428" s="66">
        <f t="shared" si="43"/>
        <v>35.092105263157897</v>
      </c>
      <c r="I428" s="66">
        <f t="shared" si="42"/>
        <v>37.598684210526315</v>
      </c>
      <c r="J428" s="74">
        <v>0.83552631578947367</v>
      </c>
      <c r="K428" s="61"/>
      <c r="L428" s="62"/>
      <c r="M428" s="55"/>
      <c r="N428" s="55"/>
      <c r="O428" s="55"/>
      <c r="P428" s="55"/>
      <c r="Q428" s="75"/>
      <c r="R428" s="75"/>
      <c r="S428" s="76"/>
    </row>
    <row r="429" spans="1:19" x14ac:dyDescent="0.2">
      <c r="A429" s="70">
        <v>419</v>
      </c>
      <c r="B429" s="61">
        <v>0.92935560859188548</v>
      </c>
      <c r="C429" s="62">
        <v>60</v>
      </c>
      <c r="D429" s="71">
        <f t="shared" si="38"/>
        <v>88.288782816229116</v>
      </c>
      <c r="E429" s="64">
        <f t="shared" si="39"/>
        <v>106.87589498806683</v>
      </c>
      <c r="F429" s="65">
        <f t="shared" si="40"/>
        <v>203.52887828162292</v>
      </c>
      <c r="G429" s="64">
        <f t="shared" si="41"/>
        <v>218.39856801909309</v>
      </c>
      <c r="H429" s="66">
        <f t="shared" si="43"/>
        <v>35.058472553699282</v>
      </c>
      <c r="I429" s="66">
        <f t="shared" si="42"/>
        <v>37.562649164677801</v>
      </c>
      <c r="J429" s="74">
        <v>0.83472553699284002</v>
      </c>
      <c r="K429" s="61"/>
      <c r="L429" s="62"/>
      <c r="M429" s="55"/>
      <c r="N429" s="55"/>
      <c r="O429" s="55"/>
      <c r="P429" s="55"/>
      <c r="Q429" s="75"/>
      <c r="R429" s="75"/>
      <c r="S429" s="76"/>
    </row>
    <row r="430" spans="1:19" x14ac:dyDescent="0.2">
      <c r="A430" s="70">
        <v>420</v>
      </c>
      <c r="B430" s="61">
        <v>0.9285714285714286</v>
      </c>
      <c r="C430" s="62">
        <v>60</v>
      </c>
      <c r="D430" s="71">
        <f t="shared" si="38"/>
        <v>88.214285714285722</v>
      </c>
      <c r="E430" s="64">
        <f t="shared" si="39"/>
        <v>106.78571428571429</v>
      </c>
      <c r="F430" s="65">
        <f t="shared" si="40"/>
        <v>203.35714285714286</v>
      </c>
      <c r="G430" s="64">
        <f t="shared" si="41"/>
        <v>218.21428571428572</v>
      </c>
      <c r="H430" s="66">
        <f t="shared" si="43"/>
        <v>35.024999999999999</v>
      </c>
      <c r="I430" s="66">
        <f t="shared" si="42"/>
        <v>37.526785714285715</v>
      </c>
      <c r="J430" s="74">
        <v>0.83392857142857146</v>
      </c>
      <c r="K430" s="61"/>
      <c r="L430" s="62"/>
      <c r="M430" s="55"/>
      <c r="N430" s="55"/>
      <c r="O430" s="55"/>
      <c r="P430" s="55"/>
      <c r="Q430" s="75"/>
      <c r="R430" s="75"/>
      <c r="S430" s="76"/>
    </row>
    <row r="431" spans="1:19" x14ac:dyDescent="0.2">
      <c r="A431" s="70">
        <v>421</v>
      </c>
      <c r="B431" s="61">
        <v>0.92779097387173404</v>
      </c>
      <c r="C431" s="62">
        <v>60</v>
      </c>
      <c r="D431" s="71">
        <f t="shared" si="38"/>
        <v>88.140142517814738</v>
      </c>
      <c r="E431" s="64">
        <f t="shared" si="39"/>
        <v>106.69596199524942</v>
      </c>
      <c r="F431" s="65">
        <f t="shared" si="40"/>
        <v>203.18622327790976</v>
      </c>
      <c r="G431" s="64">
        <f t="shared" si="41"/>
        <v>218.03087885985749</v>
      </c>
      <c r="H431" s="66">
        <f t="shared" si="43"/>
        <v>34.9916864608076</v>
      </c>
      <c r="I431" s="66">
        <f t="shared" si="42"/>
        <v>37.491092636579573</v>
      </c>
      <c r="J431" s="74">
        <v>0.83313539192399044</v>
      </c>
      <c r="K431" s="61"/>
      <c r="L431" s="62"/>
      <c r="M431" s="55"/>
      <c r="N431" s="55"/>
      <c r="O431" s="55"/>
      <c r="P431" s="55"/>
      <c r="Q431" s="75"/>
      <c r="R431" s="75"/>
      <c r="S431" s="76"/>
    </row>
    <row r="432" spans="1:19" x14ac:dyDescent="0.2">
      <c r="A432" s="70">
        <v>422</v>
      </c>
      <c r="B432" s="61">
        <v>0.92701421800947859</v>
      </c>
      <c r="C432" s="62">
        <v>60</v>
      </c>
      <c r="D432" s="71">
        <f t="shared" si="38"/>
        <v>88.066350710900466</v>
      </c>
      <c r="E432" s="64">
        <f t="shared" si="39"/>
        <v>106.60663507109004</v>
      </c>
      <c r="F432" s="65">
        <f t="shared" si="40"/>
        <v>203.01611374407582</v>
      </c>
      <c r="G432" s="64">
        <f t="shared" si="41"/>
        <v>217.84834123222745</v>
      </c>
      <c r="H432" s="66">
        <f t="shared" si="43"/>
        <v>34.958530805687204</v>
      </c>
      <c r="I432" s="66">
        <f t="shared" si="42"/>
        <v>37.455568720379148</v>
      </c>
      <c r="J432" s="74">
        <v>0.83234597156398105</v>
      </c>
      <c r="K432" s="61"/>
      <c r="L432" s="62"/>
      <c r="M432" s="55"/>
      <c r="N432" s="55"/>
      <c r="O432" s="55"/>
      <c r="P432" s="55"/>
      <c r="Q432" s="75"/>
      <c r="R432" s="75"/>
      <c r="S432" s="76"/>
    </row>
    <row r="433" spans="1:19" x14ac:dyDescent="0.2">
      <c r="A433" s="70">
        <v>423</v>
      </c>
      <c r="B433" s="61">
        <v>0.92624113475177305</v>
      </c>
      <c r="C433" s="62">
        <v>60</v>
      </c>
      <c r="D433" s="71">
        <f t="shared" si="38"/>
        <v>87.99290780141844</v>
      </c>
      <c r="E433" s="64">
        <f t="shared" si="39"/>
        <v>106.51773049645391</v>
      </c>
      <c r="F433" s="65">
        <f t="shared" si="40"/>
        <v>202.84680851063831</v>
      </c>
      <c r="G433" s="64">
        <f t="shared" si="41"/>
        <v>217.66666666666666</v>
      </c>
      <c r="H433" s="66">
        <f t="shared" si="43"/>
        <v>34.925531914893618</v>
      </c>
      <c r="I433" s="66">
        <f t="shared" si="42"/>
        <v>37.420212765957444</v>
      </c>
      <c r="J433" s="74">
        <v>0.83156028368794321</v>
      </c>
      <c r="K433" s="61"/>
      <c r="L433" s="62"/>
      <c r="M433" s="55"/>
      <c r="N433" s="55"/>
      <c r="O433" s="55"/>
      <c r="P433" s="55"/>
      <c r="Q433" s="75"/>
      <c r="R433" s="75"/>
      <c r="S433" s="76"/>
    </row>
    <row r="434" spans="1:19" x14ac:dyDescent="0.2">
      <c r="A434" s="70">
        <v>424</v>
      </c>
      <c r="B434" s="61">
        <v>0.92547169811320751</v>
      </c>
      <c r="C434" s="62">
        <v>60</v>
      </c>
      <c r="D434" s="71">
        <f t="shared" si="38"/>
        <v>87.919811320754718</v>
      </c>
      <c r="E434" s="64">
        <f t="shared" si="39"/>
        <v>106.42924528301886</v>
      </c>
      <c r="F434" s="65">
        <f t="shared" si="40"/>
        <v>202.67830188679244</v>
      </c>
      <c r="G434" s="64">
        <f t="shared" si="41"/>
        <v>217.48584905660377</v>
      </c>
      <c r="H434" s="66">
        <f t="shared" si="43"/>
        <v>34.892688679245282</v>
      </c>
      <c r="I434" s="66">
        <f t="shared" si="42"/>
        <v>37.385023584905653</v>
      </c>
      <c r="J434" s="74">
        <v>0.83077830188679236</v>
      </c>
      <c r="K434" s="61"/>
      <c r="L434" s="62"/>
      <c r="M434" s="55"/>
      <c r="N434" s="55"/>
      <c r="O434" s="55"/>
      <c r="P434" s="55"/>
      <c r="Q434" s="75"/>
      <c r="R434" s="75"/>
      <c r="S434" s="76"/>
    </row>
    <row r="435" spans="1:19" x14ac:dyDescent="0.2">
      <c r="A435" s="70">
        <v>425</v>
      </c>
      <c r="B435" s="61">
        <v>0.92470588235294127</v>
      </c>
      <c r="C435" s="62">
        <v>60</v>
      </c>
      <c r="D435" s="71">
        <f t="shared" si="38"/>
        <v>87.847058823529423</v>
      </c>
      <c r="E435" s="64">
        <f t="shared" si="39"/>
        <v>106.34117647058825</v>
      </c>
      <c r="F435" s="65">
        <f t="shared" si="40"/>
        <v>202.51058823529414</v>
      </c>
      <c r="G435" s="64">
        <f t="shared" si="41"/>
        <v>217.30588235294121</v>
      </c>
      <c r="H435" s="66">
        <f t="shared" si="43"/>
        <v>34.86</v>
      </c>
      <c r="I435" s="66">
        <f t="shared" si="42"/>
        <v>37.35</v>
      </c>
      <c r="J435" s="74">
        <v>0.83</v>
      </c>
      <c r="K435" s="61"/>
      <c r="L435" s="62"/>
      <c r="M435" s="55"/>
      <c r="N435" s="55"/>
      <c r="O435" s="55"/>
      <c r="P435" s="55"/>
      <c r="Q435" s="75"/>
      <c r="R435" s="75"/>
      <c r="S435" s="76"/>
    </row>
    <row r="436" spans="1:19" x14ac:dyDescent="0.2">
      <c r="A436" s="70">
        <v>426</v>
      </c>
      <c r="B436" s="61">
        <v>0.92394366197183109</v>
      </c>
      <c r="C436" s="62">
        <v>60</v>
      </c>
      <c r="D436" s="71">
        <f t="shared" si="38"/>
        <v>87.774647887323951</v>
      </c>
      <c r="E436" s="64">
        <f t="shared" si="39"/>
        <v>106.25352112676057</v>
      </c>
      <c r="F436" s="65">
        <f t="shared" si="40"/>
        <v>202.34366197183101</v>
      </c>
      <c r="G436" s="64">
        <f t="shared" si="41"/>
        <v>217.12676056338032</v>
      </c>
      <c r="H436" s="66">
        <f t="shared" si="43"/>
        <v>34.827464788732392</v>
      </c>
      <c r="I436" s="66">
        <f t="shared" si="42"/>
        <v>37.315140845070417</v>
      </c>
      <c r="J436" s="74">
        <v>0.82922535211267601</v>
      </c>
      <c r="K436" s="61"/>
      <c r="L436" s="62"/>
      <c r="M436" s="55"/>
      <c r="N436" s="55"/>
      <c r="O436" s="55"/>
      <c r="P436" s="55"/>
      <c r="Q436" s="75"/>
      <c r="R436" s="75"/>
      <c r="S436" s="76"/>
    </row>
    <row r="437" spans="1:19" x14ac:dyDescent="0.2">
      <c r="A437" s="70">
        <v>427</v>
      </c>
      <c r="B437" s="61">
        <v>0.92318501170960199</v>
      </c>
      <c r="C437" s="62">
        <v>60</v>
      </c>
      <c r="D437" s="71">
        <f t="shared" si="38"/>
        <v>87.702576112412189</v>
      </c>
      <c r="E437" s="64">
        <f t="shared" si="39"/>
        <v>106.16627634660423</v>
      </c>
      <c r="F437" s="65">
        <f t="shared" si="40"/>
        <v>202.17751756440285</v>
      </c>
      <c r="G437" s="64">
        <f t="shared" si="41"/>
        <v>216.94847775175646</v>
      </c>
      <c r="H437" s="66">
        <f t="shared" si="43"/>
        <v>34.795081967213122</v>
      </c>
      <c r="I437" s="66">
        <f t="shared" si="42"/>
        <v>37.280444964871201</v>
      </c>
      <c r="J437" s="74">
        <v>0.8284543325526933</v>
      </c>
      <c r="K437" s="61"/>
      <c r="L437" s="62"/>
      <c r="M437" s="55"/>
      <c r="N437" s="55"/>
      <c r="O437" s="55"/>
      <c r="P437" s="55"/>
      <c r="Q437" s="75"/>
      <c r="R437" s="75"/>
      <c r="S437" s="76"/>
    </row>
    <row r="438" spans="1:19" x14ac:dyDescent="0.2">
      <c r="A438" s="70">
        <v>428</v>
      </c>
      <c r="B438" s="61">
        <v>0.92242990654205614</v>
      </c>
      <c r="C438" s="62">
        <v>60</v>
      </c>
      <c r="D438" s="71">
        <f t="shared" si="38"/>
        <v>87.630841121495337</v>
      </c>
      <c r="E438" s="64">
        <f t="shared" si="39"/>
        <v>106.07943925233646</v>
      </c>
      <c r="F438" s="65">
        <f t="shared" si="40"/>
        <v>202.01214953271028</v>
      </c>
      <c r="G438" s="64">
        <f t="shared" si="41"/>
        <v>216.77102803738319</v>
      </c>
      <c r="H438" s="66">
        <f t="shared" si="43"/>
        <v>34.762850467289724</v>
      </c>
      <c r="I438" s="66">
        <f t="shared" si="42"/>
        <v>37.245911214953274</v>
      </c>
      <c r="J438" s="74">
        <v>0.82768691588785048</v>
      </c>
      <c r="K438" s="61"/>
      <c r="L438" s="62"/>
      <c r="M438" s="55"/>
      <c r="N438" s="55"/>
      <c r="O438" s="55"/>
      <c r="P438" s="55"/>
      <c r="Q438" s="75"/>
      <c r="R438" s="75"/>
      <c r="S438" s="76"/>
    </row>
    <row r="439" spans="1:19" x14ac:dyDescent="0.2">
      <c r="A439" s="70">
        <v>429</v>
      </c>
      <c r="B439" s="61">
        <v>0.92167832167832164</v>
      </c>
      <c r="C439" s="62">
        <v>60</v>
      </c>
      <c r="D439" s="71">
        <f t="shared" si="38"/>
        <v>87.55944055944056</v>
      </c>
      <c r="E439" s="64">
        <f t="shared" si="39"/>
        <v>105.99300699300699</v>
      </c>
      <c r="F439" s="65">
        <f t="shared" si="40"/>
        <v>201.84755244755243</v>
      </c>
      <c r="G439" s="64">
        <f t="shared" si="41"/>
        <v>216.5944055944056</v>
      </c>
      <c r="H439" s="66">
        <f t="shared" si="43"/>
        <v>34.730769230769226</v>
      </c>
      <c r="I439" s="66">
        <f t="shared" si="42"/>
        <v>37.21153846153846</v>
      </c>
      <c r="J439" s="74">
        <v>0.82692307692307687</v>
      </c>
      <c r="K439" s="61"/>
      <c r="L439" s="62"/>
      <c r="M439" s="55"/>
      <c r="N439" s="55"/>
      <c r="O439" s="55"/>
      <c r="P439" s="55"/>
      <c r="Q439" s="75"/>
      <c r="R439" s="75"/>
      <c r="S439" s="76"/>
    </row>
    <row r="440" spans="1:19" x14ac:dyDescent="0.2">
      <c r="A440" s="70">
        <v>430</v>
      </c>
      <c r="B440" s="61">
        <v>0.92093023255813944</v>
      </c>
      <c r="C440" s="62">
        <v>60</v>
      </c>
      <c r="D440" s="71">
        <f t="shared" si="38"/>
        <v>87.488372093023244</v>
      </c>
      <c r="E440" s="64">
        <f t="shared" si="39"/>
        <v>105.90697674418604</v>
      </c>
      <c r="F440" s="65">
        <f t="shared" si="40"/>
        <v>201.68372093023254</v>
      </c>
      <c r="G440" s="64">
        <f t="shared" si="41"/>
        <v>216.41860465116278</v>
      </c>
      <c r="H440" s="66">
        <f t="shared" si="43"/>
        <v>34.698837209302326</v>
      </c>
      <c r="I440" s="66">
        <f t="shared" si="42"/>
        <v>37.177325581395351</v>
      </c>
      <c r="J440" s="74">
        <v>0.8261627906976744</v>
      </c>
      <c r="K440" s="61"/>
      <c r="L440" s="62"/>
      <c r="M440" s="55"/>
      <c r="N440" s="55"/>
      <c r="O440" s="55"/>
      <c r="P440" s="55"/>
      <c r="Q440" s="75"/>
      <c r="R440" s="75"/>
      <c r="S440" s="76"/>
    </row>
    <row r="441" spans="1:19" x14ac:dyDescent="0.2">
      <c r="A441" s="70">
        <v>431</v>
      </c>
      <c r="B441" s="61">
        <v>0.92018561484918804</v>
      </c>
      <c r="C441" s="62">
        <v>60</v>
      </c>
      <c r="D441" s="71">
        <f t="shared" si="38"/>
        <v>87.417633410672863</v>
      </c>
      <c r="E441" s="64">
        <f t="shared" si="39"/>
        <v>105.82134570765662</v>
      </c>
      <c r="F441" s="65">
        <f t="shared" si="40"/>
        <v>201.52064965197218</v>
      </c>
      <c r="G441" s="64">
        <f t="shared" si="41"/>
        <v>216.24361948955919</v>
      </c>
      <c r="H441" s="66">
        <f t="shared" si="43"/>
        <v>34.667053364269144</v>
      </c>
      <c r="I441" s="66">
        <f t="shared" si="42"/>
        <v>37.143271461716942</v>
      </c>
      <c r="J441" s="74">
        <v>0.82540603248259869</v>
      </c>
      <c r="K441" s="61"/>
      <c r="L441" s="62"/>
      <c r="M441" s="55"/>
      <c r="N441" s="55"/>
      <c r="O441" s="55"/>
      <c r="P441" s="55"/>
      <c r="Q441" s="75"/>
      <c r="R441" s="75"/>
      <c r="S441" s="76"/>
    </row>
    <row r="442" spans="1:19" x14ac:dyDescent="0.2">
      <c r="A442" s="70">
        <v>432</v>
      </c>
      <c r="B442" s="61">
        <v>0.91944444444444451</v>
      </c>
      <c r="C442" s="62">
        <v>60</v>
      </c>
      <c r="D442" s="71">
        <f t="shared" si="38"/>
        <v>87.347222222222229</v>
      </c>
      <c r="E442" s="64">
        <f t="shared" si="39"/>
        <v>105.73611111111111</v>
      </c>
      <c r="F442" s="65">
        <f t="shared" si="40"/>
        <v>201.35833333333335</v>
      </c>
      <c r="G442" s="64">
        <f t="shared" si="41"/>
        <v>216.06944444444446</v>
      </c>
      <c r="H442" s="66">
        <f t="shared" si="43"/>
        <v>34.635416666666664</v>
      </c>
      <c r="I442" s="66">
        <f t="shared" si="42"/>
        <v>37.109375</v>
      </c>
      <c r="J442" s="74">
        <v>0.82465277777777779</v>
      </c>
      <c r="K442" s="61"/>
      <c r="L442" s="62"/>
      <c r="M442" s="55"/>
      <c r="N442" s="55"/>
      <c r="O442" s="55"/>
      <c r="P442" s="55"/>
      <c r="Q442" s="75"/>
      <c r="R442" s="75"/>
      <c r="S442" s="76"/>
    </row>
    <row r="443" spans="1:19" x14ac:dyDescent="0.2">
      <c r="A443" s="70">
        <v>433</v>
      </c>
      <c r="B443" s="61">
        <v>0.91870669745958433</v>
      </c>
      <c r="C443" s="62">
        <v>60</v>
      </c>
      <c r="D443" s="71">
        <f t="shared" si="38"/>
        <v>87.277136258660505</v>
      </c>
      <c r="E443" s="64">
        <f t="shared" si="39"/>
        <v>105.65127020785219</v>
      </c>
      <c r="F443" s="65">
        <f t="shared" si="40"/>
        <v>201.19676674364896</v>
      </c>
      <c r="G443" s="64">
        <f t="shared" si="41"/>
        <v>215.89607390300233</v>
      </c>
      <c r="H443" s="66">
        <f t="shared" si="43"/>
        <v>34.603926096997689</v>
      </c>
      <c r="I443" s="66">
        <f t="shared" si="42"/>
        <v>37.075635103926096</v>
      </c>
      <c r="J443" s="74">
        <v>0.82390300230946878</v>
      </c>
      <c r="K443" s="61"/>
      <c r="L443" s="62"/>
      <c r="M443" s="55"/>
      <c r="N443" s="55"/>
      <c r="O443" s="55"/>
      <c r="P443" s="55"/>
      <c r="Q443" s="75"/>
      <c r="R443" s="75"/>
      <c r="S443" s="76"/>
    </row>
    <row r="444" spans="1:19" x14ac:dyDescent="0.2">
      <c r="A444" s="70">
        <v>434</v>
      </c>
      <c r="B444" s="61">
        <v>0.9179723502304149</v>
      </c>
      <c r="C444" s="62">
        <v>60</v>
      </c>
      <c r="D444" s="71">
        <f t="shared" si="38"/>
        <v>87.207373271889409</v>
      </c>
      <c r="E444" s="64">
        <f t="shared" si="39"/>
        <v>105.56682027649771</v>
      </c>
      <c r="F444" s="65">
        <f t="shared" si="40"/>
        <v>201.03594470046087</v>
      </c>
      <c r="G444" s="64">
        <f t="shared" si="41"/>
        <v>215.7235023041475</v>
      </c>
      <c r="H444" s="66">
        <f t="shared" si="43"/>
        <v>34.572580645161295</v>
      </c>
      <c r="I444" s="66">
        <f t="shared" si="42"/>
        <v>37.042050691244249</v>
      </c>
      <c r="J444" s="74">
        <v>0.82315668202764991</v>
      </c>
      <c r="K444" s="61"/>
      <c r="L444" s="62"/>
      <c r="M444" s="55"/>
      <c r="N444" s="55"/>
      <c r="O444" s="55"/>
      <c r="P444" s="55"/>
      <c r="Q444" s="75"/>
      <c r="R444" s="75"/>
      <c r="S444" s="76"/>
    </row>
    <row r="445" spans="1:19" x14ac:dyDescent="0.2">
      <c r="A445" s="70">
        <v>435</v>
      </c>
      <c r="B445" s="61">
        <v>0.91724137931034488</v>
      </c>
      <c r="C445" s="62">
        <v>60</v>
      </c>
      <c r="D445" s="71">
        <f t="shared" si="38"/>
        <v>87.137931034482762</v>
      </c>
      <c r="E445" s="64">
        <f t="shared" si="39"/>
        <v>105.48275862068967</v>
      </c>
      <c r="F445" s="65">
        <f t="shared" si="40"/>
        <v>200.87586206896552</v>
      </c>
      <c r="G445" s="64">
        <f t="shared" si="41"/>
        <v>215.55172413793105</v>
      </c>
      <c r="H445" s="66">
        <f t="shared" si="43"/>
        <v>34.54137931034483</v>
      </c>
      <c r="I445" s="66">
        <f t="shared" si="42"/>
        <v>37.008620689655174</v>
      </c>
      <c r="J445" s="74">
        <v>0.82241379310344831</v>
      </c>
      <c r="K445" s="61"/>
      <c r="L445" s="62"/>
      <c r="M445" s="55"/>
      <c r="N445" s="55"/>
      <c r="O445" s="55"/>
      <c r="P445" s="55"/>
      <c r="Q445" s="75"/>
      <c r="R445" s="75"/>
      <c r="S445" s="76"/>
    </row>
    <row r="446" spans="1:19" x14ac:dyDescent="0.2">
      <c r="A446" s="70">
        <v>436</v>
      </c>
      <c r="B446" s="61">
        <v>0.91651376146788999</v>
      </c>
      <c r="C446" s="62">
        <v>60</v>
      </c>
      <c r="D446" s="71">
        <f t="shared" si="38"/>
        <v>87.068807339449549</v>
      </c>
      <c r="E446" s="64">
        <f t="shared" si="39"/>
        <v>105.39908256880734</v>
      </c>
      <c r="F446" s="65">
        <f t="shared" si="40"/>
        <v>200.71651376146789</v>
      </c>
      <c r="G446" s="64">
        <f t="shared" si="41"/>
        <v>215.38073394495416</v>
      </c>
      <c r="H446" s="66">
        <f t="shared" si="43"/>
        <v>34.51032110091743</v>
      </c>
      <c r="I446" s="66">
        <f t="shared" si="42"/>
        <v>36.975344036697251</v>
      </c>
      <c r="J446" s="74">
        <v>0.82167431192660556</v>
      </c>
      <c r="K446" s="61"/>
      <c r="L446" s="62"/>
      <c r="M446" s="55"/>
      <c r="N446" s="55"/>
      <c r="O446" s="55"/>
      <c r="P446" s="55"/>
      <c r="Q446" s="75"/>
      <c r="R446" s="75"/>
      <c r="S446" s="76"/>
    </row>
    <row r="447" spans="1:19" x14ac:dyDescent="0.2">
      <c r="A447" s="70">
        <v>437</v>
      </c>
      <c r="B447" s="61">
        <v>0.91578947368421049</v>
      </c>
      <c r="C447" s="62">
        <v>60</v>
      </c>
      <c r="D447" s="71">
        <f t="shared" si="38"/>
        <v>87</v>
      </c>
      <c r="E447" s="64">
        <f t="shared" si="39"/>
        <v>105.31578947368421</v>
      </c>
      <c r="F447" s="65">
        <f t="shared" si="40"/>
        <v>200.55789473684209</v>
      </c>
      <c r="G447" s="64">
        <f t="shared" si="41"/>
        <v>215.21052631578945</v>
      </c>
      <c r="H447" s="66">
        <f t="shared" si="43"/>
        <v>34.479405034324941</v>
      </c>
      <c r="I447" s="66">
        <f t="shared" si="42"/>
        <v>36.942219679633865</v>
      </c>
      <c r="J447" s="74">
        <v>0.82093821510297482</v>
      </c>
      <c r="K447" s="61"/>
      <c r="L447" s="62"/>
      <c r="M447" s="55"/>
      <c r="N447" s="55"/>
      <c r="O447" s="55"/>
      <c r="P447" s="55"/>
      <c r="Q447" s="75"/>
      <c r="R447" s="75"/>
      <c r="S447" s="76"/>
    </row>
    <row r="448" spans="1:19" x14ac:dyDescent="0.2">
      <c r="A448" s="70">
        <v>438</v>
      </c>
      <c r="B448" s="61">
        <v>0.91506849315068495</v>
      </c>
      <c r="C448" s="62">
        <v>60</v>
      </c>
      <c r="D448" s="71">
        <f t="shared" si="38"/>
        <v>86.93150684931507</v>
      </c>
      <c r="E448" s="64">
        <f t="shared" si="39"/>
        <v>105.23287671232877</v>
      </c>
      <c r="F448" s="65">
        <f t="shared" si="40"/>
        <v>200.4</v>
      </c>
      <c r="G448" s="64">
        <f t="shared" si="41"/>
        <v>215.04109589041096</v>
      </c>
      <c r="H448" s="66">
        <f t="shared" si="43"/>
        <v>34.448630136986296</v>
      </c>
      <c r="I448" s="66">
        <f t="shared" si="42"/>
        <v>36.909246575342458</v>
      </c>
      <c r="J448" s="74">
        <v>0.82020547945205469</v>
      </c>
      <c r="K448" s="61"/>
      <c r="L448" s="62"/>
      <c r="M448" s="55"/>
      <c r="N448" s="55"/>
      <c r="O448" s="55"/>
      <c r="P448" s="55"/>
      <c r="Q448" s="75"/>
      <c r="R448" s="75"/>
      <c r="S448" s="76"/>
    </row>
    <row r="449" spans="1:19" x14ac:dyDescent="0.2">
      <c r="A449" s="70">
        <v>439</v>
      </c>
      <c r="B449" s="61">
        <v>0.91435079726651491</v>
      </c>
      <c r="C449" s="62">
        <v>60</v>
      </c>
      <c r="D449" s="71">
        <f t="shared" si="38"/>
        <v>86.863325740318913</v>
      </c>
      <c r="E449" s="64">
        <f t="shared" si="39"/>
        <v>105.15034168564921</v>
      </c>
      <c r="F449" s="65">
        <f t="shared" si="40"/>
        <v>200.24282460136678</v>
      </c>
      <c r="G449" s="64">
        <f t="shared" si="41"/>
        <v>214.87243735763101</v>
      </c>
      <c r="H449" s="66">
        <f t="shared" si="43"/>
        <v>34.417995444191348</v>
      </c>
      <c r="I449" s="66">
        <f t="shared" si="42"/>
        <v>36.876423690205016</v>
      </c>
      <c r="J449" s="74">
        <v>0.81947608200455591</v>
      </c>
      <c r="K449" s="61"/>
      <c r="L449" s="62"/>
      <c r="M449" s="55"/>
      <c r="N449" s="55"/>
      <c r="O449" s="55"/>
      <c r="P449" s="55"/>
      <c r="Q449" s="75"/>
      <c r="R449" s="75"/>
      <c r="S449" s="76"/>
    </row>
    <row r="450" spans="1:19" x14ac:dyDescent="0.2">
      <c r="A450" s="70">
        <v>440</v>
      </c>
      <c r="B450" s="61">
        <v>0.91363636363636369</v>
      </c>
      <c r="C450" s="62">
        <v>60</v>
      </c>
      <c r="D450" s="71">
        <f t="shared" si="38"/>
        <v>86.795454545454547</v>
      </c>
      <c r="E450" s="64">
        <f t="shared" si="39"/>
        <v>105.06818181818183</v>
      </c>
      <c r="F450" s="65">
        <f t="shared" si="40"/>
        <v>200.08636363636364</v>
      </c>
      <c r="G450" s="64">
        <f t="shared" si="41"/>
        <v>214.70454545454547</v>
      </c>
      <c r="H450" s="66">
        <f t="shared" si="43"/>
        <v>34.387499999999996</v>
      </c>
      <c r="I450" s="66">
        <f t="shared" si="42"/>
        <v>36.84375</v>
      </c>
      <c r="J450" s="74">
        <v>0.81874999999999998</v>
      </c>
      <c r="K450" s="61"/>
      <c r="L450" s="62"/>
      <c r="M450" s="55"/>
      <c r="N450" s="55"/>
      <c r="O450" s="55"/>
      <c r="P450" s="55"/>
      <c r="Q450" s="75"/>
      <c r="R450" s="75"/>
      <c r="S450" s="76"/>
    </row>
    <row r="451" spans="1:19" x14ac:dyDescent="0.2">
      <c r="A451" s="70">
        <v>441</v>
      </c>
      <c r="B451" s="61">
        <v>0.91281179138321999</v>
      </c>
      <c r="C451" s="62">
        <v>55</v>
      </c>
      <c r="D451" s="71">
        <f t="shared" si="38"/>
        <v>86.717120181405903</v>
      </c>
      <c r="E451" s="64">
        <f t="shared" si="39"/>
        <v>104.9733560090703</v>
      </c>
      <c r="F451" s="65">
        <f t="shared" si="40"/>
        <v>199.90578231292517</v>
      </c>
      <c r="G451" s="64">
        <f t="shared" si="41"/>
        <v>214.51077097505669</v>
      </c>
      <c r="H451" s="66">
        <f t="shared" si="43"/>
        <v>34.357142857142854</v>
      </c>
      <c r="I451" s="66">
        <f t="shared" si="42"/>
        <v>36.811224489795919</v>
      </c>
      <c r="J451" s="74">
        <v>0.81802721088435371</v>
      </c>
      <c r="K451" s="61"/>
      <c r="L451" s="62"/>
      <c r="M451" s="55"/>
      <c r="N451" s="55"/>
      <c r="O451" s="55"/>
      <c r="P451" s="55"/>
      <c r="Q451" s="75"/>
      <c r="R451" s="75"/>
      <c r="S451" s="76"/>
    </row>
    <row r="452" spans="1:19" x14ac:dyDescent="0.2">
      <c r="A452" s="70">
        <v>442</v>
      </c>
      <c r="B452" s="61">
        <v>0.91199095022624432</v>
      </c>
      <c r="C452" s="62">
        <v>55</v>
      </c>
      <c r="D452" s="71">
        <f t="shared" si="38"/>
        <v>86.639140271493204</v>
      </c>
      <c r="E452" s="64">
        <f t="shared" si="39"/>
        <v>104.87895927601809</v>
      </c>
      <c r="F452" s="65">
        <f t="shared" si="40"/>
        <v>199.7260180995475</v>
      </c>
      <c r="G452" s="64">
        <f t="shared" si="41"/>
        <v>214.3178733031674</v>
      </c>
      <c r="H452" s="66">
        <f t="shared" si="43"/>
        <v>34.326923076923073</v>
      </c>
      <c r="I452" s="66">
        <f t="shared" si="42"/>
        <v>36.778846153846153</v>
      </c>
      <c r="J452" s="74">
        <v>0.81730769230769229</v>
      </c>
      <c r="K452" s="61"/>
      <c r="L452" s="62"/>
      <c r="M452" s="55"/>
      <c r="N452" s="55"/>
      <c r="O452" s="55"/>
      <c r="P452" s="55"/>
      <c r="Q452" s="75"/>
      <c r="R452" s="75"/>
      <c r="S452" s="76"/>
    </row>
    <row r="453" spans="1:19" x14ac:dyDescent="0.2">
      <c r="A453" s="70">
        <v>443</v>
      </c>
      <c r="B453" s="61">
        <v>0.91117381489841975</v>
      </c>
      <c r="C453" s="62">
        <v>55</v>
      </c>
      <c r="D453" s="71">
        <f t="shared" si="38"/>
        <v>86.561512415349881</v>
      </c>
      <c r="E453" s="64">
        <f t="shared" si="39"/>
        <v>104.78498871331827</v>
      </c>
      <c r="F453" s="65">
        <f t="shared" si="40"/>
        <v>199.54706546275392</v>
      </c>
      <c r="G453" s="64">
        <f t="shared" si="41"/>
        <v>214.12584650112865</v>
      </c>
      <c r="H453" s="66">
        <f t="shared" si="43"/>
        <v>34.29683972911964</v>
      </c>
      <c r="I453" s="66">
        <f t="shared" si="42"/>
        <v>36.746613995485326</v>
      </c>
      <c r="J453" s="74">
        <v>0.81659142212189617</v>
      </c>
      <c r="K453" s="61"/>
      <c r="L453" s="62"/>
      <c r="M453" s="55"/>
      <c r="N453" s="55"/>
      <c r="O453" s="55"/>
      <c r="P453" s="55"/>
      <c r="Q453" s="75"/>
      <c r="R453" s="75"/>
      <c r="S453" s="76"/>
    </row>
    <row r="454" spans="1:19" x14ac:dyDescent="0.2">
      <c r="A454" s="70">
        <v>444</v>
      </c>
      <c r="B454" s="61">
        <v>0.91036036036036039</v>
      </c>
      <c r="C454" s="62">
        <v>55</v>
      </c>
      <c r="D454" s="71">
        <f t="shared" si="38"/>
        <v>86.484234234234236</v>
      </c>
      <c r="E454" s="64">
        <f t="shared" si="39"/>
        <v>104.69144144144144</v>
      </c>
      <c r="F454" s="65">
        <f t="shared" si="40"/>
        <v>199.36891891891892</v>
      </c>
      <c r="G454" s="64">
        <f t="shared" si="41"/>
        <v>213.9346846846847</v>
      </c>
      <c r="H454" s="66">
        <f t="shared" si="43"/>
        <v>34.266891891891895</v>
      </c>
      <c r="I454" s="66">
        <f t="shared" si="42"/>
        <v>36.714527027027025</v>
      </c>
      <c r="J454" s="74">
        <v>0.8158783783783784</v>
      </c>
      <c r="K454" s="61"/>
      <c r="L454" s="62"/>
      <c r="M454" s="55"/>
      <c r="N454" s="55"/>
      <c r="O454" s="55"/>
      <c r="P454" s="55"/>
      <c r="Q454" s="75"/>
      <c r="R454" s="75"/>
      <c r="S454" s="76"/>
    </row>
    <row r="455" spans="1:19" x14ac:dyDescent="0.2">
      <c r="A455" s="70">
        <v>445</v>
      </c>
      <c r="B455" s="61">
        <v>0.90955056179775295</v>
      </c>
      <c r="C455" s="62">
        <v>55</v>
      </c>
      <c r="D455" s="71">
        <f t="shared" si="38"/>
        <v>86.407303370786536</v>
      </c>
      <c r="E455" s="64">
        <f t="shared" si="39"/>
        <v>104.5983146067416</v>
      </c>
      <c r="F455" s="65">
        <f t="shared" si="40"/>
        <v>199.1915730337079</v>
      </c>
      <c r="G455" s="64">
        <f t="shared" si="41"/>
        <v>213.74438202247194</v>
      </c>
      <c r="H455" s="66">
        <f t="shared" si="43"/>
        <v>34.237078651685394</v>
      </c>
      <c r="I455" s="66">
        <f t="shared" si="42"/>
        <v>36.682584269662918</v>
      </c>
      <c r="J455" s="74">
        <v>0.81516853932584266</v>
      </c>
      <c r="K455" s="61"/>
      <c r="L455" s="62"/>
      <c r="M455" s="55"/>
      <c r="N455" s="55"/>
      <c r="O455" s="55"/>
      <c r="P455" s="55"/>
      <c r="Q455" s="75"/>
      <c r="R455" s="75"/>
      <c r="S455" s="76"/>
    </row>
    <row r="456" spans="1:19" x14ac:dyDescent="0.2">
      <c r="A456" s="70">
        <v>446</v>
      </c>
      <c r="B456" s="61">
        <v>0.90874439461883405</v>
      </c>
      <c r="C456" s="62">
        <v>55</v>
      </c>
      <c r="D456" s="71">
        <f t="shared" si="38"/>
        <v>86.330717488789233</v>
      </c>
      <c r="E456" s="64">
        <f t="shared" si="39"/>
        <v>104.50560538116592</v>
      </c>
      <c r="F456" s="65">
        <f t="shared" si="40"/>
        <v>199.01502242152466</v>
      </c>
      <c r="G456" s="64">
        <f t="shared" si="41"/>
        <v>213.55493273542601</v>
      </c>
      <c r="H456" s="66">
        <f t="shared" si="43"/>
        <v>34.207399103139018</v>
      </c>
      <c r="I456" s="66">
        <f t="shared" si="42"/>
        <v>36.650784753363233</v>
      </c>
      <c r="J456" s="74">
        <v>0.8144618834080718</v>
      </c>
      <c r="K456" s="61"/>
      <c r="L456" s="62"/>
      <c r="M456" s="55"/>
      <c r="N456" s="55"/>
      <c r="O456" s="55"/>
      <c r="P456" s="55"/>
      <c r="Q456" s="75"/>
      <c r="R456" s="75"/>
      <c r="S456" s="76"/>
    </row>
    <row r="457" spans="1:19" x14ac:dyDescent="0.2">
      <c r="A457" s="70">
        <v>447</v>
      </c>
      <c r="B457" s="61">
        <v>0.90794183445190157</v>
      </c>
      <c r="C457" s="62">
        <v>55</v>
      </c>
      <c r="D457" s="71">
        <f t="shared" si="38"/>
        <v>86.254474272930651</v>
      </c>
      <c r="E457" s="64">
        <f t="shared" si="39"/>
        <v>104.41331096196868</v>
      </c>
      <c r="F457" s="65">
        <f t="shared" si="40"/>
        <v>198.83926174496645</v>
      </c>
      <c r="G457" s="64">
        <f t="shared" si="41"/>
        <v>213.36633109619686</v>
      </c>
      <c r="H457" s="66">
        <f t="shared" si="43"/>
        <v>34.177852348993291</v>
      </c>
      <c r="I457" s="66">
        <f t="shared" si="42"/>
        <v>36.619127516778526</v>
      </c>
      <c r="J457" s="74">
        <v>0.81375838926174504</v>
      </c>
      <c r="K457" s="61"/>
      <c r="L457" s="62"/>
      <c r="M457" s="55"/>
      <c r="N457" s="55"/>
      <c r="O457" s="55"/>
      <c r="P457" s="55"/>
      <c r="Q457" s="75"/>
      <c r="R457" s="75"/>
      <c r="S457" s="76"/>
    </row>
    <row r="458" spans="1:19" x14ac:dyDescent="0.2">
      <c r="A458" s="70">
        <v>448</v>
      </c>
      <c r="B458" s="61">
        <v>0.90714285714285714</v>
      </c>
      <c r="C458" s="62">
        <v>55</v>
      </c>
      <c r="D458" s="71">
        <f t="shared" si="38"/>
        <v>86.178571428571431</v>
      </c>
      <c r="E458" s="64">
        <f t="shared" si="39"/>
        <v>104.32142857142857</v>
      </c>
      <c r="F458" s="65">
        <f t="shared" si="40"/>
        <v>198.66428571428571</v>
      </c>
      <c r="G458" s="64">
        <f t="shared" si="41"/>
        <v>213.17857142857142</v>
      </c>
      <c r="H458" s="66">
        <f t="shared" si="43"/>
        <v>34.1484375</v>
      </c>
      <c r="I458" s="66">
        <f t="shared" si="42"/>
        <v>36.587611607142854</v>
      </c>
      <c r="J458" s="74">
        <v>0.8130580357142857</v>
      </c>
      <c r="K458" s="61"/>
      <c r="L458" s="62"/>
      <c r="M458" s="55"/>
      <c r="N458" s="55"/>
      <c r="O458" s="55"/>
      <c r="P458" s="55"/>
      <c r="Q458" s="75"/>
      <c r="R458" s="75"/>
      <c r="S458" s="76"/>
    </row>
    <row r="459" spans="1:19" x14ac:dyDescent="0.2">
      <c r="A459" s="70">
        <v>449</v>
      </c>
      <c r="B459" s="61">
        <v>0.9063474387527839</v>
      </c>
      <c r="C459" s="62">
        <v>55</v>
      </c>
      <c r="D459" s="71">
        <f t="shared" ref="D459:D522" si="44">B459*$D$7</f>
        <v>86.103006681514472</v>
      </c>
      <c r="E459" s="64">
        <f t="shared" ref="E459:E522" si="45">B459*$E$7</f>
        <v>104.22995545657015</v>
      </c>
      <c r="F459" s="65">
        <f t="shared" ref="F459:F522" si="46">B459*$F$7</f>
        <v>198.49008908685968</v>
      </c>
      <c r="G459" s="64">
        <f t="shared" ref="G459:G522" si="47">B459*$G$7</f>
        <v>212.99164810690422</v>
      </c>
      <c r="H459" s="66">
        <f t="shared" si="43"/>
        <v>34.119153674832965</v>
      </c>
      <c r="I459" s="66">
        <f t="shared" ref="I459:I522" si="48">$I$7*J459</f>
        <v>36.556236080178181</v>
      </c>
      <c r="J459" s="74">
        <v>0.81236080178173731</v>
      </c>
      <c r="K459" s="61"/>
      <c r="L459" s="62"/>
      <c r="M459" s="55"/>
      <c r="N459" s="55"/>
      <c r="O459" s="55"/>
      <c r="P459" s="55"/>
      <c r="Q459" s="75"/>
      <c r="R459" s="75"/>
      <c r="S459" s="76"/>
    </row>
    <row r="460" spans="1:19" x14ac:dyDescent="0.2">
      <c r="A460" s="70">
        <v>450</v>
      </c>
      <c r="B460" s="61">
        <v>0.90555555555555545</v>
      </c>
      <c r="C460" s="62">
        <v>55</v>
      </c>
      <c r="D460" s="71">
        <f t="shared" si="44"/>
        <v>86.027777777777771</v>
      </c>
      <c r="E460" s="64">
        <f t="shared" si="45"/>
        <v>104.13888888888887</v>
      </c>
      <c r="F460" s="65">
        <f t="shared" si="46"/>
        <v>198.31666666666663</v>
      </c>
      <c r="G460" s="64">
        <f t="shared" si="47"/>
        <v>212.80555555555554</v>
      </c>
      <c r="H460" s="66">
        <f t="shared" ref="H460:H523" si="49">J460*$H$7</f>
        <v>34.090000000000003</v>
      </c>
      <c r="I460" s="66">
        <f t="shared" si="48"/>
        <v>36.525000000000006</v>
      </c>
      <c r="J460" s="74">
        <v>0.81166666666666676</v>
      </c>
      <c r="K460" s="61"/>
      <c r="L460" s="62"/>
      <c r="M460" s="55"/>
      <c r="N460" s="55"/>
      <c r="O460" s="55"/>
      <c r="P460" s="55"/>
      <c r="Q460" s="75"/>
      <c r="R460" s="75"/>
      <c r="S460" s="76"/>
    </row>
    <row r="461" spans="1:19" x14ac:dyDescent="0.2">
      <c r="A461" s="70">
        <v>451</v>
      </c>
      <c r="B461" s="61">
        <v>0.90476718403547673</v>
      </c>
      <c r="C461" s="62">
        <v>55</v>
      </c>
      <c r="D461" s="71">
        <f t="shared" si="44"/>
        <v>85.952882483370288</v>
      </c>
      <c r="E461" s="64">
        <f t="shared" si="45"/>
        <v>104.04822616407982</v>
      </c>
      <c r="F461" s="65">
        <f t="shared" si="46"/>
        <v>198.14401330376941</v>
      </c>
      <c r="G461" s="64">
        <f t="shared" si="47"/>
        <v>212.62028824833703</v>
      </c>
      <c r="H461" s="66">
        <f t="shared" si="49"/>
        <v>34.060975609756099</v>
      </c>
      <c r="I461" s="66">
        <f t="shared" si="48"/>
        <v>36.493902439024396</v>
      </c>
      <c r="J461" s="74">
        <v>0.81097560975609762</v>
      </c>
      <c r="K461" s="61"/>
      <c r="L461" s="62"/>
      <c r="M461" s="55"/>
      <c r="N461" s="55"/>
      <c r="O461" s="55"/>
      <c r="P461" s="55"/>
      <c r="Q461" s="75"/>
      <c r="R461" s="75"/>
      <c r="S461" s="76"/>
    </row>
    <row r="462" spans="1:19" x14ac:dyDescent="0.2">
      <c r="A462" s="70">
        <v>452</v>
      </c>
      <c r="B462" s="61">
        <v>0.90398230088495568</v>
      </c>
      <c r="C462" s="62">
        <v>55</v>
      </c>
      <c r="D462" s="71">
        <f t="shared" si="44"/>
        <v>85.878318584070783</v>
      </c>
      <c r="E462" s="64">
        <f t="shared" si="45"/>
        <v>103.9579646017699</v>
      </c>
      <c r="F462" s="65">
        <f t="shared" si="46"/>
        <v>197.9721238938053</v>
      </c>
      <c r="G462" s="64">
        <f t="shared" si="47"/>
        <v>212.43584070796459</v>
      </c>
      <c r="H462" s="66">
        <f t="shared" si="49"/>
        <v>34.032079646017699</v>
      </c>
      <c r="I462" s="66">
        <f t="shared" si="48"/>
        <v>36.462942477876105</v>
      </c>
      <c r="J462" s="74">
        <v>0.81028761061946897</v>
      </c>
      <c r="K462" s="61"/>
      <c r="L462" s="62"/>
      <c r="M462" s="55"/>
      <c r="N462" s="55"/>
      <c r="O462" s="55"/>
      <c r="P462" s="55"/>
      <c r="Q462" s="75"/>
      <c r="R462" s="75"/>
      <c r="S462" s="76"/>
    </row>
    <row r="463" spans="1:19" x14ac:dyDescent="0.2">
      <c r="A463" s="70">
        <v>453</v>
      </c>
      <c r="B463" s="61">
        <v>0.90320088300220758</v>
      </c>
      <c r="C463" s="62">
        <v>55</v>
      </c>
      <c r="D463" s="71">
        <f t="shared" si="44"/>
        <v>85.804083885209721</v>
      </c>
      <c r="E463" s="64">
        <f t="shared" si="45"/>
        <v>103.86810154525386</v>
      </c>
      <c r="F463" s="65">
        <f t="shared" si="46"/>
        <v>197.80099337748345</v>
      </c>
      <c r="G463" s="64">
        <f t="shared" si="47"/>
        <v>212.25220750551878</v>
      </c>
      <c r="H463" s="66">
        <f t="shared" si="49"/>
        <v>34.003311258278146</v>
      </c>
      <c r="I463" s="66">
        <f t="shared" si="48"/>
        <v>36.432119205298015</v>
      </c>
      <c r="J463" s="74">
        <v>0.8096026490066226</v>
      </c>
      <c r="K463" s="61"/>
      <c r="L463" s="62"/>
      <c r="M463" s="55"/>
      <c r="N463" s="55"/>
      <c r="O463" s="55"/>
      <c r="P463" s="55"/>
      <c r="Q463" s="75"/>
      <c r="R463" s="75"/>
      <c r="S463" s="76"/>
    </row>
    <row r="464" spans="1:19" x14ac:dyDescent="0.2">
      <c r="A464" s="70">
        <v>454</v>
      </c>
      <c r="B464" s="61">
        <v>0.90242290748898668</v>
      </c>
      <c r="C464" s="62">
        <v>55</v>
      </c>
      <c r="D464" s="71">
        <f t="shared" si="44"/>
        <v>85.730176211453738</v>
      </c>
      <c r="E464" s="64">
        <f t="shared" si="45"/>
        <v>103.77863436123347</v>
      </c>
      <c r="F464" s="65">
        <f t="shared" si="46"/>
        <v>197.63061674008807</v>
      </c>
      <c r="G464" s="64">
        <f t="shared" si="47"/>
        <v>212.06938325991186</v>
      </c>
      <c r="H464" s="66">
        <f t="shared" si="49"/>
        <v>33.974669603524234</v>
      </c>
      <c r="I464" s="66">
        <f t="shared" si="48"/>
        <v>36.401431718061673</v>
      </c>
      <c r="J464" s="74">
        <v>0.80892070484581502</v>
      </c>
      <c r="K464" s="61"/>
      <c r="L464" s="62"/>
      <c r="M464" s="55"/>
      <c r="N464" s="55"/>
      <c r="O464" s="55"/>
      <c r="P464" s="55"/>
      <c r="Q464" s="75"/>
      <c r="R464" s="75"/>
      <c r="S464" s="76"/>
    </row>
    <row r="465" spans="1:19" x14ac:dyDescent="0.2">
      <c r="A465" s="70">
        <v>455</v>
      </c>
      <c r="B465" s="61">
        <v>0.90164835164835178</v>
      </c>
      <c r="C465" s="62">
        <v>55</v>
      </c>
      <c r="D465" s="71">
        <f t="shared" si="44"/>
        <v>85.656593406593416</v>
      </c>
      <c r="E465" s="64">
        <f t="shared" si="45"/>
        <v>103.68956043956045</v>
      </c>
      <c r="F465" s="65">
        <f t="shared" si="46"/>
        <v>197.46098901098904</v>
      </c>
      <c r="G465" s="64">
        <f t="shared" si="47"/>
        <v>211.88736263736266</v>
      </c>
      <c r="H465" s="66">
        <f t="shared" si="49"/>
        <v>33.946153846153848</v>
      </c>
      <c r="I465" s="66">
        <f t="shared" si="48"/>
        <v>36.370879120879124</v>
      </c>
      <c r="J465" s="74">
        <v>0.80824175824175837</v>
      </c>
      <c r="K465" s="61"/>
      <c r="L465" s="62"/>
      <c r="M465" s="55"/>
      <c r="N465" s="55"/>
      <c r="O465" s="55"/>
      <c r="P465" s="55"/>
      <c r="Q465" s="75"/>
      <c r="R465" s="75"/>
      <c r="S465" s="76"/>
    </row>
    <row r="466" spans="1:19" x14ac:dyDescent="0.2">
      <c r="A466" s="70">
        <v>456</v>
      </c>
      <c r="B466" s="61">
        <v>0.90087719298245628</v>
      </c>
      <c r="C466" s="62">
        <v>55</v>
      </c>
      <c r="D466" s="71">
        <f t="shared" si="44"/>
        <v>85.583333333333343</v>
      </c>
      <c r="E466" s="64">
        <f t="shared" si="45"/>
        <v>103.60087719298247</v>
      </c>
      <c r="F466" s="65">
        <f t="shared" si="46"/>
        <v>197.29210526315794</v>
      </c>
      <c r="G466" s="64">
        <f t="shared" si="47"/>
        <v>211.70614035087723</v>
      </c>
      <c r="H466" s="66">
        <f t="shared" si="49"/>
        <v>33.917763157894733</v>
      </c>
      <c r="I466" s="66">
        <f t="shared" si="48"/>
        <v>36.340460526315788</v>
      </c>
      <c r="J466" s="74">
        <v>0.80756578947368418</v>
      </c>
      <c r="K466" s="61"/>
      <c r="L466" s="62"/>
      <c r="M466" s="55"/>
      <c r="N466" s="55"/>
      <c r="O466" s="55"/>
      <c r="P466" s="55"/>
      <c r="Q466" s="75"/>
      <c r="R466" s="75"/>
      <c r="S466" s="76"/>
    </row>
    <row r="467" spans="1:19" x14ac:dyDescent="0.2">
      <c r="A467" s="70">
        <v>457</v>
      </c>
      <c r="B467" s="61">
        <v>0.90010940919037208</v>
      </c>
      <c r="C467" s="62">
        <v>55</v>
      </c>
      <c r="D467" s="71">
        <f t="shared" si="44"/>
        <v>85.510393873085349</v>
      </c>
      <c r="E467" s="64">
        <f t="shared" si="45"/>
        <v>103.51258205689278</v>
      </c>
      <c r="F467" s="65">
        <f t="shared" si="46"/>
        <v>197.12396061269149</v>
      </c>
      <c r="G467" s="64">
        <f t="shared" si="47"/>
        <v>211.52571115973743</v>
      </c>
      <c r="H467" s="66">
        <f t="shared" si="49"/>
        <v>33.889496717724292</v>
      </c>
      <c r="I467" s="66">
        <f t="shared" si="48"/>
        <v>36.310175054704601</v>
      </c>
      <c r="J467" s="74">
        <v>0.80689277899343559</v>
      </c>
      <c r="K467" s="61"/>
      <c r="L467" s="62"/>
      <c r="M467" s="55"/>
      <c r="N467" s="55"/>
      <c r="O467" s="55"/>
      <c r="P467" s="55"/>
      <c r="Q467" s="75"/>
      <c r="R467" s="75"/>
      <c r="S467" s="76"/>
    </row>
    <row r="468" spans="1:19" x14ac:dyDescent="0.2">
      <c r="A468" s="70">
        <v>458</v>
      </c>
      <c r="B468" s="61">
        <v>0.89934497816593895</v>
      </c>
      <c r="C468" s="62">
        <v>55</v>
      </c>
      <c r="D468" s="71">
        <f t="shared" si="44"/>
        <v>85.437772925764193</v>
      </c>
      <c r="E468" s="64">
        <f t="shared" si="45"/>
        <v>103.42467248908298</v>
      </c>
      <c r="F468" s="65">
        <f t="shared" si="46"/>
        <v>196.95655021834062</v>
      </c>
      <c r="G468" s="64">
        <f t="shared" si="47"/>
        <v>211.34606986899564</v>
      </c>
      <c r="H468" s="66">
        <f t="shared" si="49"/>
        <v>33.861353711790393</v>
      </c>
      <c r="I468" s="66">
        <f t="shared" si="48"/>
        <v>36.280021834061138</v>
      </c>
      <c r="J468" s="74">
        <v>0.80622270742358082</v>
      </c>
      <c r="K468" s="61"/>
      <c r="L468" s="62"/>
      <c r="M468" s="55"/>
      <c r="N468" s="55"/>
      <c r="O468" s="55"/>
      <c r="P468" s="55"/>
      <c r="Q468" s="75"/>
      <c r="R468" s="75"/>
      <c r="S468" s="76"/>
    </row>
    <row r="469" spans="1:19" x14ac:dyDescent="0.2">
      <c r="A469" s="70">
        <v>459</v>
      </c>
      <c r="B469" s="61">
        <v>0.89858387799564277</v>
      </c>
      <c r="C469" s="62">
        <v>55</v>
      </c>
      <c r="D469" s="71">
        <f t="shared" si="44"/>
        <v>85.365468409586057</v>
      </c>
      <c r="E469" s="64">
        <f t="shared" si="45"/>
        <v>103.33714596949892</v>
      </c>
      <c r="F469" s="65">
        <f t="shared" si="46"/>
        <v>196.78986928104575</v>
      </c>
      <c r="G469" s="64">
        <f t="shared" si="47"/>
        <v>211.16721132897604</v>
      </c>
      <c r="H469" s="66">
        <f t="shared" si="49"/>
        <v>33.833333333333329</v>
      </c>
      <c r="I469" s="66">
        <f t="shared" si="48"/>
        <v>36.249999999999993</v>
      </c>
      <c r="J469" s="74">
        <v>0.80555555555555547</v>
      </c>
      <c r="K469" s="61"/>
      <c r="L469" s="62"/>
      <c r="M469" s="55"/>
      <c r="N469" s="55"/>
      <c r="O469" s="55"/>
      <c r="P469" s="55"/>
      <c r="Q469" s="75"/>
      <c r="R469" s="75"/>
      <c r="S469" s="76"/>
    </row>
    <row r="470" spans="1:19" x14ac:dyDescent="0.2">
      <c r="A470" s="70">
        <v>460</v>
      </c>
      <c r="B470" s="61">
        <v>0.89782608695652177</v>
      </c>
      <c r="C470" s="62">
        <v>55</v>
      </c>
      <c r="D470" s="71">
        <f t="shared" si="44"/>
        <v>85.293478260869563</v>
      </c>
      <c r="E470" s="64">
        <f t="shared" si="45"/>
        <v>103.25</v>
      </c>
      <c r="F470" s="65">
        <f t="shared" si="46"/>
        <v>196.62391304347827</v>
      </c>
      <c r="G470" s="64">
        <f t="shared" si="47"/>
        <v>210.98913043478262</v>
      </c>
      <c r="H470" s="66">
        <f t="shared" si="49"/>
        <v>33.805434782608693</v>
      </c>
      <c r="I470" s="66">
        <f t="shared" si="48"/>
        <v>36.220108695652172</v>
      </c>
      <c r="J470" s="74">
        <v>0.80489130434782608</v>
      </c>
      <c r="K470" s="61"/>
      <c r="L470" s="62"/>
      <c r="M470" s="55"/>
      <c r="N470" s="55"/>
      <c r="O470" s="55"/>
      <c r="P470" s="55"/>
      <c r="Q470" s="75"/>
      <c r="R470" s="75"/>
      <c r="S470" s="76"/>
    </row>
    <row r="471" spans="1:19" x14ac:dyDescent="0.2">
      <c r="A471" s="70">
        <v>461</v>
      </c>
      <c r="B471" s="61">
        <v>0.89707158351409977</v>
      </c>
      <c r="C471" s="62">
        <v>55</v>
      </c>
      <c r="D471" s="71">
        <f t="shared" si="44"/>
        <v>85.221800433839476</v>
      </c>
      <c r="E471" s="64">
        <f t="shared" si="45"/>
        <v>103.16323210412148</v>
      </c>
      <c r="F471" s="65">
        <f t="shared" si="46"/>
        <v>196.45867678958786</v>
      </c>
      <c r="G471" s="64">
        <f t="shared" si="47"/>
        <v>210.81182212581345</v>
      </c>
      <c r="H471" s="66">
        <f t="shared" si="49"/>
        <v>33.777657266811282</v>
      </c>
      <c r="I471" s="66">
        <f t="shared" si="48"/>
        <v>36.190347071583517</v>
      </c>
      <c r="J471" s="74">
        <v>0.80422993492407813</v>
      </c>
      <c r="K471" s="61"/>
      <c r="L471" s="62"/>
      <c r="M471" s="55"/>
      <c r="N471" s="55"/>
      <c r="O471" s="55"/>
      <c r="P471" s="55"/>
      <c r="Q471" s="75"/>
      <c r="R471" s="75"/>
      <c r="S471" s="76"/>
    </row>
    <row r="472" spans="1:19" x14ac:dyDescent="0.2">
      <c r="A472" s="70">
        <v>462</v>
      </c>
      <c r="B472" s="61">
        <v>0.89632034632034652</v>
      </c>
      <c r="C472" s="62">
        <v>55</v>
      </c>
      <c r="D472" s="71">
        <f t="shared" si="44"/>
        <v>85.150432900432918</v>
      </c>
      <c r="E472" s="64">
        <f t="shared" si="45"/>
        <v>103.07683982683984</v>
      </c>
      <c r="F472" s="65">
        <f t="shared" si="46"/>
        <v>196.29415584415588</v>
      </c>
      <c r="G472" s="64">
        <f t="shared" si="47"/>
        <v>210.63528138528144</v>
      </c>
      <c r="H472" s="66">
        <f t="shared" si="49"/>
        <v>33.75</v>
      </c>
      <c r="I472" s="66">
        <f t="shared" si="48"/>
        <v>36.160714285714285</v>
      </c>
      <c r="J472" s="74">
        <v>0.8035714285714286</v>
      </c>
      <c r="K472" s="61"/>
      <c r="L472" s="62"/>
      <c r="M472" s="55"/>
      <c r="N472" s="55"/>
      <c r="O472" s="55"/>
      <c r="P472" s="55"/>
      <c r="Q472" s="75"/>
      <c r="R472" s="75"/>
      <c r="S472" s="76"/>
    </row>
    <row r="473" spans="1:19" x14ac:dyDescent="0.2">
      <c r="A473" s="70">
        <v>463</v>
      </c>
      <c r="B473" s="61">
        <v>0.89557235421166315</v>
      </c>
      <c r="C473" s="62">
        <v>55</v>
      </c>
      <c r="D473" s="71">
        <f t="shared" si="44"/>
        <v>85.079373650107996</v>
      </c>
      <c r="E473" s="64">
        <f t="shared" si="45"/>
        <v>102.99082073434126</v>
      </c>
      <c r="F473" s="65">
        <f t="shared" si="46"/>
        <v>196.13034557235423</v>
      </c>
      <c r="G473" s="64">
        <f t="shared" si="47"/>
        <v>210.45950323974083</v>
      </c>
      <c r="H473" s="66">
        <f t="shared" si="49"/>
        <v>33.72246220302376</v>
      </c>
      <c r="I473" s="66">
        <f t="shared" si="48"/>
        <v>36.131209503239745</v>
      </c>
      <c r="J473" s="74">
        <v>0.80291576673866094</v>
      </c>
      <c r="K473" s="61"/>
      <c r="L473" s="62"/>
      <c r="M473" s="55"/>
      <c r="N473" s="55"/>
      <c r="O473" s="55"/>
      <c r="P473" s="55"/>
      <c r="Q473" s="75"/>
      <c r="R473" s="75"/>
      <c r="S473" s="76"/>
    </row>
    <row r="474" spans="1:19" x14ac:dyDescent="0.2">
      <c r="A474" s="70">
        <v>464</v>
      </c>
      <c r="B474" s="61">
        <v>0.89482758620689651</v>
      </c>
      <c r="C474" s="62">
        <v>55</v>
      </c>
      <c r="D474" s="71">
        <f t="shared" si="44"/>
        <v>85.008620689655174</v>
      </c>
      <c r="E474" s="64">
        <f t="shared" si="45"/>
        <v>102.9051724137931</v>
      </c>
      <c r="F474" s="65">
        <f t="shared" si="46"/>
        <v>195.96724137931034</v>
      </c>
      <c r="G474" s="64">
        <f t="shared" si="47"/>
        <v>210.28448275862067</v>
      </c>
      <c r="H474" s="66">
        <f t="shared" si="49"/>
        <v>33.695043103448278</v>
      </c>
      <c r="I474" s="66">
        <f t="shared" si="48"/>
        <v>36.10183189655173</v>
      </c>
      <c r="J474" s="74">
        <v>0.80226293103448287</v>
      </c>
      <c r="K474" s="61"/>
      <c r="L474" s="62"/>
      <c r="M474" s="55"/>
      <c r="N474" s="55"/>
      <c r="O474" s="55"/>
      <c r="P474" s="55"/>
      <c r="Q474" s="75"/>
      <c r="R474" s="75"/>
      <c r="S474" s="76"/>
    </row>
    <row r="475" spans="1:19" x14ac:dyDescent="0.2">
      <c r="A475" s="70">
        <v>465</v>
      </c>
      <c r="B475" s="61">
        <v>0.8940860215053763</v>
      </c>
      <c r="C475" s="62">
        <v>55</v>
      </c>
      <c r="D475" s="71">
        <f t="shared" si="44"/>
        <v>84.938172043010752</v>
      </c>
      <c r="E475" s="64">
        <f t="shared" si="45"/>
        <v>102.81989247311827</v>
      </c>
      <c r="F475" s="65">
        <f t="shared" si="46"/>
        <v>195.8048387096774</v>
      </c>
      <c r="G475" s="64">
        <f t="shared" si="47"/>
        <v>210.11021505376343</v>
      </c>
      <c r="H475" s="66">
        <f t="shared" si="49"/>
        <v>33.667741935483868</v>
      </c>
      <c r="I475" s="66">
        <f t="shared" si="48"/>
        <v>36.072580645161288</v>
      </c>
      <c r="J475" s="74">
        <v>0.80161290322580636</v>
      </c>
      <c r="K475" s="61"/>
      <c r="L475" s="62"/>
      <c r="M475" s="55"/>
      <c r="N475" s="55"/>
      <c r="O475" s="55"/>
      <c r="P475" s="55"/>
      <c r="Q475" s="75"/>
      <c r="R475" s="75"/>
      <c r="S475" s="76"/>
    </row>
    <row r="476" spans="1:19" x14ac:dyDescent="0.2">
      <c r="A476" s="70">
        <v>466</v>
      </c>
      <c r="B476" s="61">
        <v>0.89334763948497864</v>
      </c>
      <c r="C476" s="62">
        <v>55</v>
      </c>
      <c r="D476" s="71">
        <f t="shared" si="44"/>
        <v>84.868025751072977</v>
      </c>
      <c r="E476" s="64">
        <f t="shared" si="45"/>
        <v>102.73497854077254</v>
      </c>
      <c r="F476" s="65">
        <f t="shared" si="46"/>
        <v>195.64313304721031</v>
      </c>
      <c r="G476" s="64">
        <f t="shared" si="47"/>
        <v>209.93669527896998</v>
      </c>
      <c r="H476" s="66">
        <f t="shared" si="49"/>
        <v>33.64055793991416</v>
      </c>
      <c r="I476" s="66">
        <f t="shared" si="48"/>
        <v>36.043454935622314</v>
      </c>
      <c r="J476" s="74">
        <v>0.80096566523605151</v>
      </c>
      <c r="K476" s="61"/>
      <c r="L476" s="62"/>
      <c r="M476" s="55"/>
      <c r="N476" s="55"/>
      <c r="O476" s="55"/>
      <c r="P476" s="55"/>
      <c r="Q476" s="75"/>
      <c r="R476" s="75"/>
      <c r="S476" s="76"/>
    </row>
    <row r="477" spans="1:19" x14ac:dyDescent="0.2">
      <c r="A477" s="70">
        <v>467</v>
      </c>
      <c r="B477" s="61">
        <v>0.8926124197002141</v>
      </c>
      <c r="C477" s="62">
        <v>55</v>
      </c>
      <c r="D477" s="71">
        <f t="shared" si="44"/>
        <v>84.798179871520333</v>
      </c>
      <c r="E477" s="64">
        <f t="shared" si="45"/>
        <v>102.65042826552462</v>
      </c>
      <c r="F477" s="65">
        <f t="shared" si="46"/>
        <v>195.4821199143469</v>
      </c>
      <c r="G477" s="64">
        <f t="shared" si="47"/>
        <v>209.76391862955032</v>
      </c>
      <c r="H477" s="66">
        <f t="shared" si="49"/>
        <v>33.613490364025701</v>
      </c>
      <c r="I477" s="66">
        <f t="shared" si="48"/>
        <v>36.014453961456105</v>
      </c>
      <c r="J477" s="74">
        <v>0.800321199143469</v>
      </c>
      <c r="K477" s="61"/>
      <c r="L477" s="62"/>
      <c r="M477" s="55"/>
      <c r="N477" s="55"/>
      <c r="O477" s="55"/>
      <c r="P477" s="55"/>
      <c r="Q477" s="75"/>
      <c r="R477" s="75"/>
      <c r="S477" s="76"/>
    </row>
    <row r="478" spans="1:19" x14ac:dyDescent="0.2">
      <c r="A478" s="70">
        <v>468</v>
      </c>
      <c r="B478" s="61">
        <v>0.89188034188034193</v>
      </c>
      <c r="C478" s="62">
        <v>55</v>
      </c>
      <c r="D478" s="71">
        <f t="shared" si="44"/>
        <v>84.728632478632477</v>
      </c>
      <c r="E478" s="64">
        <f t="shared" si="45"/>
        <v>102.56623931623932</v>
      </c>
      <c r="F478" s="65">
        <f t="shared" si="46"/>
        <v>195.32179487179488</v>
      </c>
      <c r="G478" s="64">
        <f t="shared" si="47"/>
        <v>209.59188034188034</v>
      </c>
      <c r="H478" s="66">
        <f t="shared" si="49"/>
        <v>33.58653846153846</v>
      </c>
      <c r="I478" s="66">
        <f t="shared" si="48"/>
        <v>35.98557692307692</v>
      </c>
      <c r="J478" s="74">
        <v>0.79967948717948711</v>
      </c>
      <c r="K478" s="61"/>
      <c r="L478" s="62"/>
      <c r="M478" s="55"/>
      <c r="N478" s="55"/>
      <c r="O478" s="55"/>
      <c r="P478" s="55"/>
      <c r="Q478" s="75"/>
      <c r="R478" s="75"/>
      <c r="S478" s="76"/>
    </row>
    <row r="479" spans="1:19" x14ac:dyDescent="0.2">
      <c r="A479" s="70">
        <v>469</v>
      </c>
      <c r="B479" s="61">
        <v>0.89115138592750531</v>
      </c>
      <c r="C479" s="62">
        <v>55</v>
      </c>
      <c r="D479" s="71">
        <f t="shared" si="44"/>
        <v>84.65938166311301</v>
      </c>
      <c r="E479" s="64">
        <f t="shared" si="45"/>
        <v>102.48240938166312</v>
      </c>
      <c r="F479" s="65">
        <f t="shared" si="46"/>
        <v>195.16215351812366</v>
      </c>
      <c r="G479" s="64">
        <f t="shared" si="47"/>
        <v>209.42057569296375</v>
      </c>
      <c r="H479" s="66">
        <f t="shared" si="49"/>
        <v>33.559701492537314</v>
      </c>
      <c r="I479" s="66">
        <f t="shared" si="48"/>
        <v>35.956823027718549</v>
      </c>
      <c r="J479" s="74">
        <v>0.79904051172707891</v>
      </c>
      <c r="K479" s="61"/>
      <c r="L479" s="62"/>
      <c r="M479" s="55"/>
      <c r="N479" s="55"/>
      <c r="O479" s="55"/>
      <c r="P479" s="55"/>
      <c r="Q479" s="75"/>
      <c r="R479" s="75"/>
      <c r="S479" s="76"/>
    </row>
    <row r="480" spans="1:19" x14ac:dyDescent="0.2">
      <c r="A480" s="70">
        <v>470</v>
      </c>
      <c r="B480" s="61">
        <v>0.8904255319148936</v>
      </c>
      <c r="C480" s="62">
        <v>55</v>
      </c>
      <c r="D480" s="71">
        <f t="shared" si="44"/>
        <v>84.590425531914889</v>
      </c>
      <c r="E480" s="64">
        <f t="shared" si="45"/>
        <v>102.39893617021276</v>
      </c>
      <c r="F480" s="65">
        <f t="shared" si="46"/>
        <v>195.00319148936171</v>
      </c>
      <c r="G480" s="64">
        <f t="shared" si="47"/>
        <v>209.25</v>
      </c>
      <c r="H480" s="66">
        <f t="shared" si="49"/>
        <v>33.532978723404256</v>
      </c>
      <c r="I480" s="66">
        <f t="shared" si="48"/>
        <v>35.928191489361701</v>
      </c>
      <c r="J480" s="74">
        <v>0.79840425531914894</v>
      </c>
      <c r="K480" s="61"/>
      <c r="L480" s="62"/>
      <c r="M480" s="55"/>
      <c r="N480" s="55"/>
      <c r="O480" s="55"/>
      <c r="P480" s="55"/>
      <c r="Q480" s="75"/>
      <c r="R480" s="75"/>
      <c r="S480" s="76"/>
    </row>
    <row r="481" spans="1:19" x14ac:dyDescent="0.2">
      <c r="A481" s="70">
        <v>471</v>
      </c>
      <c r="B481" s="61">
        <v>0.88970276008492566</v>
      </c>
      <c r="C481" s="62">
        <v>55</v>
      </c>
      <c r="D481" s="71">
        <f t="shared" si="44"/>
        <v>84.52176220806794</v>
      </c>
      <c r="E481" s="64">
        <f t="shared" si="45"/>
        <v>102.31581740976645</v>
      </c>
      <c r="F481" s="65">
        <f t="shared" si="46"/>
        <v>194.84490445859871</v>
      </c>
      <c r="G481" s="64">
        <f t="shared" si="47"/>
        <v>209.08014861995753</v>
      </c>
      <c r="H481" s="66">
        <f t="shared" si="49"/>
        <v>33.506369426751597</v>
      </c>
      <c r="I481" s="66">
        <f t="shared" si="48"/>
        <v>35.899681528662427</v>
      </c>
      <c r="J481" s="74">
        <v>0.79777070063694278</v>
      </c>
      <c r="K481" s="61"/>
      <c r="L481" s="62"/>
      <c r="M481" s="55"/>
      <c r="N481" s="55"/>
      <c r="O481" s="55"/>
      <c r="P481" s="55"/>
      <c r="Q481" s="75"/>
      <c r="R481" s="75"/>
      <c r="S481" s="76"/>
    </row>
    <row r="482" spans="1:19" x14ac:dyDescent="0.2">
      <c r="A482" s="70">
        <v>472</v>
      </c>
      <c r="B482" s="61">
        <v>0.88898305084745766</v>
      </c>
      <c r="C482" s="62">
        <v>55</v>
      </c>
      <c r="D482" s="71">
        <f t="shared" si="44"/>
        <v>84.45338983050847</v>
      </c>
      <c r="E482" s="64">
        <f t="shared" si="45"/>
        <v>102.23305084745763</v>
      </c>
      <c r="F482" s="65">
        <f t="shared" si="46"/>
        <v>194.68728813559323</v>
      </c>
      <c r="G482" s="64">
        <f t="shared" si="47"/>
        <v>208.91101694915255</v>
      </c>
      <c r="H482" s="66">
        <f t="shared" si="49"/>
        <v>33.479872881355931</v>
      </c>
      <c r="I482" s="66">
        <f t="shared" si="48"/>
        <v>35.871292372881356</v>
      </c>
      <c r="J482" s="74">
        <v>0.79713983050847459</v>
      </c>
      <c r="K482" s="61"/>
      <c r="L482" s="62"/>
      <c r="M482" s="55"/>
      <c r="N482" s="55"/>
      <c r="O482" s="55"/>
      <c r="P482" s="55"/>
      <c r="Q482" s="75"/>
      <c r="R482" s="75"/>
      <c r="S482" s="76"/>
    </row>
    <row r="483" spans="1:19" x14ac:dyDescent="0.2">
      <c r="A483" s="70">
        <v>473</v>
      </c>
      <c r="B483" s="61">
        <v>0.88826638477801279</v>
      </c>
      <c r="C483" s="62">
        <v>55</v>
      </c>
      <c r="D483" s="71">
        <f t="shared" si="44"/>
        <v>84.385306553911221</v>
      </c>
      <c r="E483" s="64">
        <f t="shared" si="45"/>
        <v>102.15063424947147</v>
      </c>
      <c r="F483" s="65">
        <f t="shared" si="46"/>
        <v>194.5303382663848</v>
      </c>
      <c r="G483" s="64">
        <f t="shared" si="47"/>
        <v>208.74260042283299</v>
      </c>
      <c r="H483" s="66">
        <f t="shared" si="49"/>
        <v>33.45348837209302</v>
      </c>
      <c r="I483" s="66">
        <f t="shared" si="48"/>
        <v>35.843023255813954</v>
      </c>
      <c r="J483" s="74">
        <v>0.79651162790697672</v>
      </c>
      <c r="K483" s="61"/>
      <c r="L483" s="62"/>
      <c r="M483" s="55"/>
      <c r="N483" s="55"/>
      <c r="O483" s="55"/>
      <c r="P483" s="55"/>
      <c r="Q483" s="75"/>
      <c r="R483" s="75"/>
      <c r="S483" s="76"/>
    </row>
    <row r="484" spans="1:19" x14ac:dyDescent="0.2">
      <c r="A484" s="70">
        <v>474</v>
      </c>
      <c r="B484" s="61">
        <v>0.8875527426160339</v>
      </c>
      <c r="C484" s="62">
        <v>55</v>
      </c>
      <c r="D484" s="71">
        <f t="shared" si="44"/>
        <v>84.317510548523217</v>
      </c>
      <c r="E484" s="64">
        <f t="shared" si="45"/>
        <v>102.06856540084389</v>
      </c>
      <c r="F484" s="65">
        <f t="shared" si="46"/>
        <v>194.37405063291143</v>
      </c>
      <c r="G484" s="64">
        <f t="shared" si="47"/>
        <v>208.57489451476798</v>
      </c>
      <c r="H484" s="66">
        <f t="shared" si="49"/>
        <v>33.427215189873422</v>
      </c>
      <c r="I484" s="66">
        <f t="shared" si="48"/>
        <v>35.814873417721522</v>
      </c>
      <c r="J484" s="74">
        <v>0.79588607594936711</v>
      </c>
      <c r="K484" s="61"/>
      <c r="L484" s="62"/>
      <c r="M484" s="55"/>
      <c r="N484" s="55"/>
      <c r="O484" s="55"/>
      <c r="P484" s="55"/>
      <c r="Q484" s="75"/>
      <c r="R484" s="75"/>
      <c r="S484" s="76"/>
    </row>
    <row r="485" spans="1:19" x14ac:dyDescent="0.2">
      <c r="A485" s="70">
        <v>475</v>
      </c>
      <c r="B485" s="61">
        <v>0.88684210526315799</v>
      </c>
      <c r="C485" s="62">
        <v>55</v>
      </c>
      <c r="D485" s="71">
        <f t="shared" si="44"/>
        <v>84.250000000000014</v>
      </c>
      <c r="E485" s="64">
        <f t="shared" si="45"/>
        <v>101.98684210526316</v>
      </c>
      <c r="F485" s="65">
        <f t="shared" si="46"/>
        <v>194.21842105263161</v>
      </c>
      <c r="G485" s="64">
        <f t="shared" si="47"/>
        <v>208.40789473684214</v>
      </c>
      <c r="H485" s="66">
        <f t="shared" si="49"/>
        <v>33.401052631578942</v>
      </c>
      <c r="I485" s="66">
        <f t="shared" si="48"/>
        <v>35.786842105263155</v>
      </c>
      <c r="J485" s="74">
        <v>0.79526315789473678</v>
      </c>
      <c r="K485" s="61"/>
      <c r="L485" s="62"/>
      <c r="M485" s="55"/>
      <c r="N485" s="55"/>
      <c r="O485" s="55"/>
      <c r="P485" s="55"/>
      <c r="Q485" s="75"/>
      <c r="R485" s="75"/>
      <c r="S485" s="76"/>
    </row>
    <row r="486" spans="1:19" x14ac:dyDescent="0.2">
      <c r="A486" s="70">
        <v>476</v>
      </c>
      <c r="B486" s="61">
        <v>0.88613445378151268</v>
      </c>
      <c r="C486" s="62">
        <v>55</v>
      </c>
      <c r="D486" s="71">
        <f t="shared" si="44"/>
        <v>84.182773109243698</v>
      </c>
      <c r="E486" s="64">
        <f t="shared" si="45"/>
        <v>101.90546218487395</v>
      </c>
      <c r="F486" s="65">
        <f t="shared" si="46"/>
        <v>194.06344537815127</v>
      </c>
      <c r="G486" s="64">
        <f t="shared" si="47"/>
        <v>208.24159663865547</v>
      </c>
      <c r="H486" s="66">
        <f t="shared" si="49"/>
        <v>33.375</v>
      </c>
      <c r="I486" s="66">
        <f t="shared" si="48"/>
        <v>35.758928571428577</v>
      </c>
      <c r="J486" s="74">
        <v>0.79464285714285721</v>
      </c>
      <c r="K486" s="61"/>
      <c r="L486" s="62"/>
      <c r="M486" s="55"/>
      <c r="N486" s="55"/>
      <c r="O486" s="55"/>
      <c r="P486" s="55"/>
      <c r="Q486" s="75"/>
      <c r="R486" s="75"/>
      <c r="S486" s="76"/>
    </row>
    <row r="487" spans="1:19" x14ac:dyDescent="0.2">
      <c r="A487" s="70">
        <v>477</v>
      </c>
      <c r="B487" s="61">
        <v>0.88542976939203366</v>
      </c>
      <c r="C487" s="62">
        <v>55</v>
      </c>
      <c r="D487" s="71">
        <f t="shared" si="44"/>
        <v>84.115828092243191</v>
      </c>
      <c r="E487" s="64">
        <f t="shared" si="45"/>
        <v>101.82442348008387</v>
      </c>
      <c r="F487" s="65">
        <f t="shared" si="46"/>
        <v>193.90911949685537</v>
      </c>
      <c r="G487" s="64">
        <f t="shared" si="47"/>
        <v>208.07599580712792</v>
      </c>
      <c r="H487" s="66">
        <f t="shared" si="49"/>
        <v>33.349056603773583</v>
      </c>
      <c r="I487" s="66">
        <f t="shared" si="48"/>
        <v>35.731132075471699</v>
      </c>
      <c r="J487" s="74">
        <v>0.79402515723270439</v>
      </c>
      <c r="K487" s="61"/>
      <c r="L487" s="62"/>
      <c r="M487" s="55"/>
      <c r="N487" s="55"/>
      <c r="O487" s="55"/>
      <c r="P487" s="55"/>
      <c r="Q487" s="75"/>
      <c r="R487" s="75"/>
      <c r="S487" s="76"/>
    </row>
    <row r="488" spans="1:19" x14ac:dyDescent="0.2">
      <c r="A488" s="70">
        <v>478</v>
      </c>
      <c r="B488" s="61">
        <v>0.88472803347280327</v>
      </c>
      <c r="C488" s="62">
        <v>55</v>
      </c>
      <c r="D488" s="71">
        <f t="shared" si="44"/>
        <v>84.049163179916306</v>
      </c>
      <c r="E488" s="64">
        <f t="shared" si="45"/>
        <v>101.74372384937237</v>
      </c>
      <c r="F488" s="65">
        <f t="shared" si="46"/>
        <v>193.75543933054391</v>
      </c>
      <c r="G488" s="64">
        <f t="shared" si="47"/>
        <v>207.91108786610877</v>
      </c>
      <c r="H488" s="66">
        <f t="shared" si="49"/>
        <v>33.323221757322173</v>
      </c>
      <c r="I488" s="66">
        <f t="shared" si="48"/>
        <v>35.703451882845187</v>
      </c>
      <c r="J488" s="74">
        <v>0.79341004184100417</v>
      </c>
      <c r="K488" s="61"/>
      <c r="L488" s="62"/>
      <c r="M488" s="55"/>
      <c r="N488" s="55"/>
      <c r="O488" s="55"/>
      <c r="P488" s="55"/>
      <c r="Q488" s="75"/>
      <c r="R488" s="75"/>
      <c r="S488" s="76"/>
    </row>
    <row r="489" spans="1:19" x14ac:dyDescent="0.2">
      <c r="A489" s="70">
        <v>479</v>
      </c>
      <c r="B489" s="61">
        <v>0.8840292275574112</v>
      </c>
      <c r="C489" s="62">
        <v>55</v>
      </c>
      <c r="D489" s="71">
        <f t="shared" si="44"/>
        <v>83.982776617954059</v>
      </c>
      <c r="E489" s="64">
        <f t="shared" si="45"/>
        <v>101.66336116910229</v>
      </c>
      <c r="F489" s="65">
        <f t="shared" si="46"/>
        <v>193.60240083507304</v>
      </c>
      <c r="G489" s="64">
        <f t="shared" si="47"/>
        <v>207.74686847599162</v>
      </c>
      <c r="H489" s="66">
        <f t="shared" si="49"/>
        <v>33.297494780793322</v>
      </c>
      <c r="I489" s="66">
        <f t="shared" si="48"/>
        <v>35.675887265135707</v>
      </c>
      <c r="J489" s="74">
        <v>0.79279749478079342</v>
      </c>
      <c r="K489" s="61"/>
      <c r="L489" s="62"/>
      <c r="M489" s="55"/>
      <c r="N489" s="55"/>
      <c r="O489" s="55"/>
      <c r="P489" s="55"/>
      <c r="Q489" s="75"/>
      <c r="R489" s="75"/>
      <c r="S489" s="76"/>
    </row>
    <row r="490" spans="1:19" x14ac:dyDescent="0.2">
      <c r="A490" s="70">
        <v>480</v>
      </c>
      <c r="B490" s="61">
        <v>0.88333333333333341</v>
      </c>
      <c r="C490" s="62">
        <v>55</v>
      </c>
      <c r="D490" s="71">
        <f t="shared" si="44"/>
        <v>83.916666666666671</v>
      </c>
      <c r="E490" s="64">
        <f t="shared" si="45"/>
        <v>101.58333333333334</v>
      </c>
      <c r="F490" s="65">
        <f t="shared" si="46"/>
        <v>193.45000000000002</v>
      </c>
      <c r="G490" s="64">
        <f t="shared" si="47"/>
        <v>207.58333333333334</v>
      </c>
      <c r="H490" s="66">
        <f t="shared" si="49"/>
        <v>33.271875000000001</v>
      </c>
      <c r="I490" s="66">
        <f t="shared" si="48"/>
        <v>35.6484375</v>
      </c>
      <c r="J490" s="74">
        <v>0.79218750000000004</v>
      </c>
      <c r="K490" s="61"/>
      <c r="L490" s="62"/>
      <c r="M490" s="55"/>
      <c r="N490" s="55"/>
      <c r="O490" s="55"/>
      <c r="P490" s="55"/>
      <c r="Q490" s="75"/>
      <c r="R490" s="75"/>
      <c r="S490" s="76"/>
    </row>
    <row r="491" spans="1:19" x14ac:dyDescent="0.2">
      <c r="A491" s="70">
        <v>481</v>
      </c>
      <c r="B491" s="61">
        <v>0.8826403326403327</v>
      </c>
      <c r="C491" s="62">
        <v>55</v>
      </c>
      <c r="D491" s="71">
        <f t="shared" si="44"/>
        <v>83.850831600831611</v>
      </c>
      <c r="E491" s="64">
        <f t="shared" si="45"/>
        <v>101.50363825363826</v>
      </c>
      <c r="F491" s="65">
        <f t="shared" si="46"/>
        <v>193.29823284823286</v>
      </c>
      <c r="G491" s="64">
        <f t="shared" si="47"/>
        <v>207.42047817047819</v>
      </c>
      <c r="H491" s="66">
        <f t="shared" si="49"/>
        <v>33.24636174636175</v>
      </c>
      <c r="I491" s="66">
        <f t="shared" si="48"/>
        <v>35.621101871101871</v>
      </c>
      <c r="J491" s="74">
        <v>0.79158004158004158</v>
      </c>
      <c r="K491" s="61"/>
      <c r="L491" s="62"/>
      <c r="M491" s="55"/>
      <c r="N491" s="55"/>
      <c r="O491" s="55"/>
      <c r="P491" s="55"/>
      <c r="Q491" s="75"/>
      <c r="R491" s="75"/>
      <c r="S491" s="76"/>
    </row>
    <row r="492" spans="1:19" x14ac:dyDescent="0.2">
      <c r="A492" s="70">
        <v>482</v>
      </c>
      <c r="B492" s="61">
        <v>0.88195020746887975</v>
      </c>
      <c r="C492" s="62">
        <v>55</v>
      </c>
      <c r="D492" s="71">
        <f t="shared" si="44"/>
        <v>83.78526970954357</v>
      </c>
      <c r="E492" s="64">
        <f t="shared" si="45"/>
        <v>101.42427385892117</v>
      </c>
      <c r="F492" s="65">
        <f t="shared" si="46"/>
        <v>193.14709543568466</v>
      </c>
      <c r="G492" s="64">
        <f t="shared" si="47"/>
        <v>207.25829875518673</v>
      </c>
      <c r="H492" s="66">
        <f t="shared" si="49"/>
        <v>33.220954356846477</v>
      </c>
      <c r="I492" s="66">
        <f t="shared" si="48"/>
        <v>35.593879668049794</v>
      </c>
      <c r="J492" s="74">
        <v>0.79097510373443991</v>
      </c>
      <c r="K492" s="61"/>
      <c r="L492" s="62"/>
      <c r="M492" s="55"/>
      <c r="N492" s="55"/>
      <c r="O492" s="55"/>
      <c r="P492" s="55"/>
      <c r="Q492" s="75"/>
      <c r="R492" s="75"/>
      <c r="S492" s="76"/>
    </row>
    <row r="493" spans="1:19" x14ac:dyDescent="0.2">
      <c r="A493" s="70">
        <v>483</v>
      </c>
      <c r="B493" s="61">
        <v>0.88126293995859217</v>
      </c>
      <c r="C493" s="62">
        <v>55</v>
      </c>
      <c r="D493" s="71">
        <f t="shared" si="44"/>
        <v>83.719979296066256</v>
      </c>
      <c r="E493" s="64">
        <f t="shared" si="45"/>
        <v>101.3452380952381</v>
      </c>
      <c r="F493" s="65">
        <f t="shared" si="46"/>
        <v>192.9965838509317</v>
      </c>
      <c r="G493" s="64">
        <f t="shared" si="47"/>
        <v>207.09679089026915</v>
      </c>
      <c r="H493" s="66">
        <f t="shared" si="49"/>
        <v>33.195652173913039</v>
      </c>
      <c r="I493" s="66">
        <f t="shared" si="48"/>
        <v>35.566770186335397</v>
      </c>
      <c r="J493" s="74">
        <v>0.79037267080745333</v>
      </c>
      <c r="K493" s="61"/>
      <c r="L493" s="62"/>
      <c r="M493" s="55"/>
      <c r="N493" s="55"/>
      <c r="O493" s="55"/>
      <c r="P493" s="55"/>
      <c r="Q493" s="75"/>
      <c r="R493" s="75"/>
      <c r="S493" s="76"/>
    </row>
    <row r="494" spans="1:19" x14ac:dyDescent="0.2">
      <c r="A494" s="70">
        <v>484</v>
      </c>
      <c r="B494" s="61">
        <v>0.88057851239669416</v>
      </c>
      <c r="C494" s="62">
        <v>55</v>
      </c>
      <c r="D494" s="71">
        <f t="shared" si="44"/>
        <v>83.65495867768594</v>
      </c>
      <c r="E494" s="64">
        <f t="shared" si="45"/>
        <v>101.26652892561982</v>
      </c>
      <c r="F494" s="65">
        <f t="shared" si="46"/>
        <v>192.84669421487601</v>
      </c>
      <c r="G494" s="64">
        <f t="shared" si="47"/>
        <v>206.93595041322314</v>
      </c>
      <c r="H494" s="66">
        <f t="shared" si="49"/>
        <v>33.170454545454547</v>
      </c>
      <c r="I494" s="66">
        <f t="shared" si="48"/>
        <v>35.539772727272727</v>
      </c>
      <c r="J494" s="74">
        <v>0.78977272727272729</v>
      </c>
      <c r="K494" s="61"/>
      <c r="L494" s="62"/>
      <c r="M494" s="55"/>
      <c r="N494" s="55"/>
      <c r="O494" s="55"/>
      <c r="P494" s="55"/>
      <c r="Q494" s="75"/>
      <c r="R494" s="75"/>
      <c r="S494" s="76"/>
    </row>
    <row r="495" spans="1:19" x14ac:dyDescent="0.2">
      <c r="A495" s="70">
        <v>485</v>
      </c>
      <c r="B495" s="61">
        <v>0.87989690721649483</v>
      </c>
      <c r="C495" s="62">
        <v>55</v>
      </c>
      <c r="D495" s="71">
        <f t="shared" si="44"/>
        <v>83.590206185567013</v>
      </c>
      <c r="E495" s="64">
        <f t="shared" si="45"/>
        <v>101.1881443298969</v>
      </c>
      <c r="F495" s="65">
        <f t="shared" si="46"/>
        <v>192.69742268041236</v>
      </c>
      <c r="G495" s="64">
        <f t="shared" si="47"/>
        <v>206.7757731958763</v>
      </c>
      <c r="H495" s="66">
        <f t="shared" si="49"/>
        <v>33.145360824742269</v>
      </c>
      <c r="I495" s="66">
        <f t="shared" si="48"/>
        <v>35.512886597938149</v>
      </c>
      <c r="J495" s="74">
        <v>0.78917525773195885</v>
      </c>
      <c r="K495" s="61"/>
      <c r="L495" s="62"/>
      <c r="M495" s="55"/>
      <c r="N495" s="55"/>
      <c r="O495" s="55"/>
      <c r="P495" s="55"/>
      <c r="Q495" s="75"/>
      <c r="R495" s="75"/>
      <c r="S495" s="76"/>
    </row>
    <row r="496" spans="1:19" x14ac:dyDescent="0.2">
      <c r="A496" s="70">
        <v>486</v>
      </c>
      <c r="B496" s="61">
        <v>0.87921810699588487</v>
      </c>
      <c r="C496" s="62">
        <v>55</v>
      </c>
      <c r="D496" s="71">
        <f t="shared" si="44"/>
        <v>83.525720164609069</v>
      </c>
      <c r="E496" s="64">
        <f t="shared" si="45"/>
        <v>101.11008230452676</v>
      </c>
      <c r="F496" s="65">
        <f t="shared" si="46"/>
        <v>192.54876543209878</v>
      </c>
      <c r="G496" s="64">
        <f t="shared" si="47"/>
        <v>206.61625514403295</v>
      </c>
      <c r="H496" s="66">
        <f t="shared" si="49"/>
        <v>33.120370370370374</v>
      </c>
      <c r="I496" s="66">
        <f t="shared" si="48"/>
        <v>35.486111111111114</v>
      </c>
      <c r="J496" s="74">
        <v>0.78858024691358031</v>
      </c>
      <c r="K496" s="61"/>
      <c r="L496" s="62"/>
      <c r="M496" s="55"/>
      <c r="N496" s="55"/>
      <c r="O496" s="55"/>
      <c r="P496" s="55"/>
      <c r="Q496" s="75"/>
      <c r="R496" s="75"/>
      <c r="S496" s="76"/>
    </row>
    <row r="497" spans="1:19" x14ac:dyDescent="0.2">
      <c r="A497" s="70">
        <v>487</v>
      </c>
      <c r="B497" s="61">
        <v>0.87854209445585218</v>
      </c>
      <c r="C497" s="62">
        <v>55</v>
      </c>
      <c r="D497" s="71">
        <f t="shared" si="44"/>
        <v>83.461498973305964</v>
      </c>
      <c r="E497" s="64">
        <f t="shared" si="45"/>
        <v>101.032340862423</v>
      </c>
      <c r="F497" s="65">
        <f t="shared" si="46"/>
        <v>192.40071868583163</v>
      </c>
      <c r="G497" s="64">
        <f t="shared" si="47"/>
        <v>206.45739219712527</v>
      </c>
      <c r="H497" s="66">
        <f t="shared" si="49"/>
        <v>33.095482546201232</v>
      </c>
      <c r="I497" s="66">
        <f t="shared" si="48"/>
        <v>35.459445585215605</v>
      </c>
      <c r="J497" s="74">
        <v>0.78798767967145789</v>
      </c>
      <c r="K497" s="61"/>
      <c r="L497" s="62"/>
      <c r="M497" s="55"/>
      <c r="N497" s="55"/>
      <c r="O497" s="55"/>
      <c r="P497" s="55"/>
      <c r="Q497" s="75"/>
      <c r="R497" s="75"/>
      <c r="S497" s="76"/>
    </row>
    <row r="498" spans="1:19" x14ac:dyDescent="0.2">
      <c r="A498" s="70">
        <v>488</v>
      </c>
      <c r="B498" s="61">
        <v>0.87786885245901647</v>
      </c>
      <c r="C498" s="62">
        <v>55</v>
      </c>
      <c r="D498" s="71">
        <f t="shared" si="44"/>
        <v>83.397540983606561</v>
      </c>
      <c r="E498" s="64">
        <f t="shared" si="45"/>
        <v>100.95491803278689</v>
      </c>
      <c r="F498" s="65">
        <f t="shared" si="46"/>
        <v>192.2532786885246</v>
      </c>
      <c r="G498" s="64">
        <f t="shared" si="47"/>
        <v>206.29918032786887</v>
      </c>
      <c r="H498" s="66">
        <f t="shared" si="49"/>
        <v>33.070696721311471</v>
      </c>
      <c r="I498" s="66">
        <f t="shared" si="48"/>
        <v>35.432889344262293</v>
      </c>
      <c r="J498" s="74">
        <v>0.78739754098360648</v>
      </c>
      <c r="K498" s="61"/>
      <c r="L498" s="62"/>
      <c r="M498" s="55"/>
      <c r="N498" s="55"/>
      <c r="O498" s="55"/>
      <c r="P498" s="55"/>
      <c r="Q498" s="75"/>
      <c r="R498" s="75"/>
      <c r="S498" s="76"/>
    </row>
    <row r="499" spans="1:19" x14ac:dyDescent="0.2">
      <c r="A499" s="70">
        <v>489</v>
      </c>
      <c r="B499" s="61">
        <v>0.87719836400817996</v>
      </c>
      <c r="C499" s="62">
        <v>55</v>
      </c>
      <c r="D499" s="71">
        <f t="shared" si="44"/>
        <v>83.333844580777097</v>
      </c>
      <c r="E499" s="64">
        <f t="shared" si="45"/>
        <v>100.8778118609407</v>
      </c>
      <c r="F499" s="65">
        <f t="shared" si="46"/>
        <v>192.10644171779143</v>
      </c>
      <c r="G499" s="64">
        <f t="shared" si="47"/>
        <v>206.14161554192231</v>
      </c>
      <c r="H499" s="66">
        <f t="shared" si="49"/>
        <v>33.046012269938657</v>
      </c>
      <c r="I499" s="66">
        <f t="shared" si="48"/>
        <v>35.406441717791417</v>
      </c>
      <c r="J499" s="74">
        <v>0.78680981595092037</v>
      </c>
      <c r="K499" s="61"/>
      <c r="L499" s="62"/>
      <c r="M499" s="55"/>
      <c r="N499" s="55"/>
      <c r="O499" s="55"/>
      <c r="P499" s="55"/>
      <c r="Q499" s="75"/>
      <c r="R499" s="75"/>
      <c r="S499" s="76"/>
    </row>
    <row r="500" spans="1:19" x14ac:dyDescent="0.2">
      <c r="A500" s="70">
        <v>490</v>
      </c>
      <c r="B500" s="61">
        <v>0.87653061224489803</v>
      </c>
      <c r="C500" s="62">
        <v>55</v>
      </c>
      <c r="D500" s="71">
        <f t="shared" si="44"/>
        <v>83.270408163265316</v>
      </c>
      <c r="E500" s="64">
        <f t="shared" si="45"/>
        <v>100.80102040816327</v>
      </c>
      <c r="F500" s="65">
        <f t="shared" si="46"/>
        <v>191.96020408163267</v>
      </c>
      <c r="G500" s="64">
        <f t="shared" si="47"/>
        <v>205.98469387755102</v>
      </c>
      <c r="H500" s="66">
        <f t="shared" si="49"/>
        <v>33.021428571428572</v>
      </c>
      <c r="I500" s="66">
        <f t="shared" si="48"/>
        <v>35.380102040816325</v>
      </c>
      <c r="J500" s="74">
        <v>0.7862244897959183</v>
      </c>
      <c r="K500" s="61"/>
      <c r="L500" s="62"/>
      <c r="M500" s="55"/>
      <c r="N500" s="55"/>
      <c r="O500" s="55"/>
      <c r="P500" s="55"/>
      <c r="Q500" s="75"/>
      <c r="R500" s="75"/>
      <c r="S500" s="76"/>
    </row>
    <row r="501" spans="1:19" x14ac:dyDescent="0.2">
      <c r="A501" s="70">
        <v>491</v>
      </c>
      <c r="B501" s="61">
        <v>0.87586558044806528</v>
      </c>
      <c r="C501" s="62">
        <v>55</v>
      </c>
      <c r="D501" s="71">
        <f t="shared" si="44"/>
        <v>83.207230142566203</v>
      </c>
      <c r="E501" s="64">
        <f t="shared" si="45"/>
        <v>100.72454175152751</v>
      </c>
      <c r="F501" s="65">
        <f t="shared" si="46"/>
        <v>191.8145621181263</v>
      </c>
      <c r="G501" s="64">
        <f t="shared" si="47"/>
        <v>205.82841140529536</v>
      </c>
      <c r="H501" s="66">
        <f t="shared" si="49"/>
        <v>32.996945010183303</v>
      </c>
      <c r="I501" s="66">
        <f t="shared" si="48"/>
        <v>35.353869653767823</v>
      </c>
      <c r="J501" s="74">
        <v>0.78564154786150719</v>
      </c>
      <c r="K501" s="61"/>
      <c r="L501" s="62"/>
      <c r="M501" s="55"/>
      <c r="N501" s="55"/>
      <c r="O501" s="55"/>
      <c r="P501" s="55"/>
      <c r="Q501" s="75"/>
      <c r="R501" s="75"/>
      <c r="S501" s="76"/>
    </row>
    <row r="502" spans="1:19" x14ac:dyDescent="0.2">
      <c r="A502" s="70">
        <v>492</v>
      </c>
      <c r="B502" s="61">
        <v>0.87520325203252036</v>
      </c>
      <c r="C502" s="62">
        <v>55</v>
      </c>
      <c r="D502" s="71">
        <f t="shared" si="44"/>
        <v>83.144308943089428</v>
      </c>
      <c r="E502" s="64">
        <f t="shared" si="45"/>
        <v>100.64837398373984</v>
      </c>
      <c r="F502" s="65">
        <f t="shared" si="46"/>
        <v>191.66951219512197</v>
      </c>
      <c r="G502" s="64">
        <f t="shared" si="47"/>
        <v>205.67276422764229</v>
      </c>
      <c r="H502" s="66">
        <f t="shared" si="49"/>
        <v>32.97256097560976</v>
      </c>
      <c r="I502" s="66">
        <f t="shared" si="48"/>
        <v>35.327743902439025</v>
      </c>
      <c r="J502" s="74">
        <v>0.78506097560975618</v>
      </c>
      <c r="K502" s="61"/>
      <c r="L502" s="62"/>
      <c r="M502" s="55"/>
      <c r="N502" s="55"/>
      <c r="O502" s="55"/>
      <c r="P502" s="55"/>
      <c r="Q502" s="75"/>
      <c r="R502" s="75"/>
      <c r="S502" s="76"/>
    </row>
    <row r="503" spans="1:19" x14ac:dyDescent="0.2">
      <c r="A503" s="70">
        <v>493</v>
      </c>
      <c r="B503" s="61">
        <v>0.87454361054766727</v>
      </c>
      <c r="C503" s="62">
        <v>55</v>
      </c>
      <c r="D503" s="71">
        <f t="shared" si="44"/>
        <v>83.081643002028386</v>
      </c>
      <c r="E503" s="64">
        <f t="shared" si="45"/>
        <v>100.57251521298174</v>
      </c>
      <c r="F503" s="65">
        <f t="shared" si="46"/>
        <v>191.52505070993914</v>
      </c>
      <c r="G503" s="64">
        <f t="shared" si="47"/>
        <v>205.5177484787018</v>
      </c>
      <c r="H503" s="66">
        <f t="shared" si="49"/>
        <v>32.948275862068968</v>
      </c>
      <c r="I503" s="66">
        <f t="shared" si="48"/>
        <v>35.301724137931039</v>
      </c>
      <c r="J503" s="74">
        <v>0.78448275862068972</v>
      </c>
      <c r="K503" s="61"/>
      <c r="L503" s="62"/>
      <c r="M503" s="55"/>
      <c r="N503" s="55"/>
      <c r="O503" s="55"/>
      <c r="P503" s="55"/>
      <c r="Q503" s="75"/>
      <c r="R503" s="75"/>
      <c r="S503" s="76"/>
    </row>
    <row r="504" spans="1:19" x14ac:dyDescent="0.2">
      <c r="A504" s="70">
        <v>494</v>
      </c>
      <c r="B504" s="61">
        <v>0.87388663967611346</v>
      </c>
      <c r="C504" s="62">
        <v>55</v>
      </c>
      <c r="D504" s="71">
        <f t="shared" si="44"/>
        <v>83.019230769230774</v>
      </c>
      <c r="E504" s="64">
        <f t="shared" si="45"/>
        <v>100.49696356275305</v>
      </c>
      <c r="F504" s="65">
        <f t="shared" si="46"/>
        <v>191.38117408906885</v>
      </c>
      <c r="G504" s="64">
        <f t="shared" si="47"/>
        <v>205.36336032388667</v>
      </c>
      <c r="H504" s="66">
        <f t="shared" si="49"/>
        <v>32.924089068825907</v>
      </c>
      <c r="I504" s="66">
        <f t="shared" si="48"/>
        <v>35.275809716599191</v>
      </c>
      <c r="J504" s="74">
        <v>0.78390688259109309</v>
      </c>
      <c r="K504" s="61"/>
      <c r="L504" s="62"/>
      <c r="M504" s="55"/>
      <c r="N504" s="55"/>
      <c r="O504" s="55"/>
      <c r="P504" s="55"/>
      <c r="Q504" s="75"/>
      <c r="R504" s="75"/>
      <c r="S504" s="76"/>
    </row>
    <row r="505" spans="1:19" x14ac:dyDescent="0.2">
      <c r="A505" s="70">
        <v>495</v>
      </c>
      <c r="B505" s="61">
        <v>0.87323232323232325</v>
      </c>
      <c r="C505" s="62">
        <v>55</v>
      </c>
      <c r="D505" s="71">
        <f t="shared" si="44"/>
        <v>82.957070707070713</v>
      </c>
      <c r="E505" s="64">
        <f t="shared" si="45"/>
        <v>100.42171717171718</v>
      </c>
      <c r="F505" s="65">
        <f t="shared" si="46"/>
        <v>191.2378787878788</v>
      </c>
      <c r="G505" s="64">
        <f t="shared" si="47"/>
        <v>205.20959595959596</v>
      </c>
      <c r="H505" s="66">
        <f t="shared" si="49"/>
        <v>32.9</v>
      </c>
      <c r="I505" s="66">
        <f t="shared" si="48"/>
        <v>35.25</v>
      </c>
      <c r="J505" s="74">
        <v>0.78333333333333333</v>
      </c>
      <c r="K505" s="61"/>
      <c r="L505" s="62"/>
      <c r="M505" s="55"/>
      <c r="N505" s="55"/>
      <c r="O505" s="55"/>
      <c r="P505" s="55"/>
      <c r="Q505" s="75"/>
      <c r="R505" s="75"/>
      <c r="S505" s="76"/>
    </row>
    <row r="506" spans="1:19" x14ac:dyDescent="0.2">
      <c r="A506" s="70">
        <v>496</v>
      </c>
      <c r="B506" s="61">
        <v>0.8725806451612903</v>
      </c>
      <c r="C506" s="62">
        <v>55</v>
      </c>
      <c r="D506" s="71">
        <f t="shared" si="44"/>
        <v>82.895161290322577</v>
      </c>
      <c r="E506" s="64">
        <f t="shared" si="45"/>
        <v>100.34677419354838</v>
      </c>
      <c r="F506" s="65">
        <f t="shared" si="46"/>
        <v>191.09516129032258</v>
      </c>
      <c r="G506" s="64">
        <f t="shared" si="47"/>
        <v>205.05645161290323</v>
      </c>
      <c r="H506" s="66">
        <f t="shared" si="49"/>
        <v>32.876008064516135</v>
      </c>
      <c r="I506" s="66">
        <f t="shared" si="48"/>
        <v>35.224294354838712</v>
      </c>
      <c r="J506" s="74">
        <v>0.78276209677419362</v>
      </c>
      <c r="K506" s="61"/>
      <c r="L506" s="62"/>
      <c r="M506" s="55"/>
      <c r="N506" s="55"/>
      <c r="O506" s="55"/>
      <c r="P506" s="55"/>
      <c r="Q506" s="75"/>
      <c r="R506" s="75"/>
      <c r="S506" s="76"/>
    </row>
    <row r="507" spans="1:19" x14ac:dyDescent="0.2">
      <c r="A507" s="70">
        <v>497</v>
      </c>
      <c r="B507" s="61">
        <v>0.87193158953722338</v>
      </c>
      <c r="C507" s="62">
        <v>55</v>
      </c>
      <c r="D507" s="71">
        <f t="shared" si="44"/>
        <v>82.833501006036215</v>
      </c>
      <c r="E507" s="64">
        <f t="shared" si="45"/>
        <v>100.2721327967807</v>
      </c>
      <c r="F507" s="65">
        <f t="shared" si="46"/>
        <v>190.95301810865192</v>
      </c>
      <c r="G507" s="64">
        <f t="shared" si="47"/>
        <v>204.90392354124751</v>
      </c>
      <c r="H507" s="66">
        <f t="shared" si="49"/>
        <v>32.852112676056336</v>
      </c>
      <c r="I507" s="66">
        <f t="shared" si="48"/>
        <v>35.198692152917502</v>
      </c>
      <c r="J507" s="74">
        <v>0.78219315895372232</v>
      </c>
      <c r="K507" s="61"/>
      <c r="L507" s="62"/>
      <c r="M507" s="55"/>
      <c r="N507" s="55"/>
      <c r="O507" s="55"/>
      <c r="P507" s="55"/>
      <c r="Q507" s="75"/>
      <c r="R507" s="75"/>
      <c r="S507" s="76"/>
    </row>
    <row r="508" spans="1:19" x14ac:dyDescent="0.2">
      <c r="A508" s="70">
        <v>498</v>
      </c>
      <c r="B508" s="61">
        <v>0.87128514056224904</v>
      </c>
      <c r="C508" s="62">
        <v>55</v>
      </c>
      <c r="D508" s="71">
        <f t="shared" si="44"/>
        <v>82.772088353413665</v>
      </c>
      <c r="E508" s="64">
        <f t="shared" si="45"/>
        <v>100.19779116465864</v>
      </c>
      <c r="F508" s="65">
        <f t="shared" si="46"/>
        <v>190.81144578313254</v>
      </c>
      <c r="G508" s="64">
        <f t="shared" si="47"/>
        <v>204.75200803212851</v>
      </c>
      <c r="H508" s="66">
        <f t="shared" si="49"/>
        <v>32.828313253012048</v>
      </c>
      <c r="I508" s="66">
        <f t="shared" si="48"/>
        <v>35.173192771084338</v>
      </c>
      <c r="J508" s="74">
        <v>0.78162650602409633</v>
      </c>
      <c r="K508" s="61"/>
      <c r="L508" s="62"/>
      <c r="M508" s="55"/>
      <c r="N508" s="55"/>
      <c r="O508" s="55"/>
      <c r="P508" s="55"/>
      <c r="Q508" s="75"/>
      <c r="R508" s="75"/>
      <c r="S508" s="76"/>
    </row>
    <row r="509" spans="1:19" x14ac:dyDescent="0.2">
      <c r="A509" s="70">
        <v>499</v>
      </c>
      <c r="B509" s="61">
        <v>0.87064128256513029</v>
      </c>
      <c r="C509" s="62">
        <v>55</v>
      </c>
      <c r="D509" s="71">
        <f t="shared" si="44"/>
        <v>82.710921843687373</v>
      </c>
      <c r="E509" s="64">
        <f t="shared" si="45"/>
        <v>100.12374749498998</v>
      </c>
      <c r="F509" s="65">
        <f t="shared" si="46"/>
        <v>190.67044088176354</v>
      </c>
      <c r="G509" s="64">
        <f t="shared" si="47"/>
        <v>204.60070140280561</v>
      </c>
      <c r="H509" s="66">
        <f t="shared" si="49"/>
        <v>32.804609218436873</v>
      </c>
      <c r="I509" s="66">
        <f t="shared" si="48"/>
        <v>35.147795591182366</v>
      </c>
      <c r="J509" s="74">
        <v>0.78106212424849697</v>
      </c>
      <c r="K509" s="61"/>
      <c r="L509" s="62"/>
      <c r="M509" s="55"/>
      <c r="N509" s="55"/>
      <c r="O509" s="55"/>
      <c r="P509" s="55"/>
      <c r="Q509" s="75"/>
      <c r="R509" s="75"/>
      <c r="S509" s="76"/>
    </row>
    <row r="510" spans="1:19" x14ac:dyDescent="0.2">
      <c r="A510" s="70">
        <v>500</v>
      </c>
      <c r="B510" s="61">
        <v>0.87</v>
      </c>
      <c r="C510" s="62">
        <v>55</v>
      </c>
      <c r="D510" s="71">
        <f t="shared" si="44"/>
        <v>82.65</v>
      </c>
      <c r="E510" s="64">
        <f t="shared" si="45"/>
        <v>100.05</v>
      </c>
      <c r="F510" s="65">
        <f t="shared" si="46"/>
        <v>190.53</v>
      </c>
      <c r="G510" s="64">
        <f t="shared" si="47"/>
        <v>204.45</v>
      </c>
      <c r="H510" s="66">
        <f t="shared" si="49"/>
        <v>32.781000000000006</v>
      </c>
      <c r="I510" s="66">
        <f t="shared" si="48"/>
        <v>35.122500000000002</v>
      </c>
      <c r="J510" s="74">
        <v>0.78050000000000008</v>
      </c>
      <c r="K510" s="61"/>
      <c r="L510" s="62"/>
      <c r="M510" s="55"/>
      <c r="N510" s="55"/>
      <c r="O510" s="55"/>
      <c r="P510" s="55"/>
      <c r="Q510" s="75"/>
      <c r="R510" s="75"/>
      <c r="S510" s="76"/>
    </row>
    <row r="511" spans="1:19" x14ac:dyDescent="0.2">
      <c r="A511" s="70">
        <v>501</v>
      </c>
      <c r="B511" s="61">
        <v>0.86936127744510983</v>
      </c>
      <c r="C511" s="62">
        <v>55</v>
      </c>
      <c r="D511" s="71">
        <f t="shared" si="44"/>
        <v>82.589321357285428</v>
      </c>
      <c r="E511" s="64">
        <f t="shared" si="45"/>
        <v>99.976546906187636</v>
      </c>
      <c r="F511" s="65">
        <f t="shared" si="46"/>
        <v>190.39011976047905</v>
      </c>
      <c r="G511" s="64">
        <f t="shared" si="47"/>
        <v>204.29990019960081</v>
      </c>
      <c r="H511" s="66">
        <f t="shared" si="49"/>
        <v>32.757485029940121</v>
      </c>
      <c r="I511" s="66">
        <f t="shared" si="48"/>
        <v>35.09730538922156</v>
      </c>
      <c r="J511" s="74">
        <v>0.77994011976047906</v>
      </c>
      <c r="K511" s="61"/>
      <c r="L511" s="62"/>
      <c r="M511" s="55"/>
      <c r="N511" s="55"/>
      <c r="O511" s="55"/>
      <c r="P511" s="55"/>
      <c r="Q511" s="75"/>
      <c r="R511" s="75"/>
      <c r="S511" s="76"/>
    </row>
    <row r="512" spans="1:19" x14ac:dyDescent="0.2">
      <c r="A512" s="70">
        <v>502</v>
      </c>
      <c r="B512" s="61">
        <v>0.86872509960159361</v>
      </c>
      <c r="C512" s="62">
        <v>55</v>
      </c>
      <c r="D512" s="71">
        <f t="shared" si="44"/>
        <v>82.528884462151396</v>
      </c>
      <c r="E512" s="64">
        <f t="shared" si="45"/>
        <v>99.903386454183263</v>
      </c>
      <c r="F512" s="65">
        <f t="shared" si="46"/>
        <v>190.250796812749</v>
      </c>
      <c r="G512" s="64">
        <f t="shared" si="47"/>
        <v>204.15039840637451</v>
      </c>
      <c r="H512" s="66">
        <f t="shared" si="49"/>
        <v>32.734063745019917</v>
      </c>
      <c r="I512" s="66">
        <f t="shared" si="48"/>
        <v>35.072211155378483</v>
      </c>
      <c r="J512" s="74">
        <v>0.77938247011952189</v>
      </c>
      <c r="K512" s="61"/>
      <c r="L512" s="62"/>
      <c r="M512" s="55"/>
      <c r="N512" s="55"/>
      <c r="O512" s="55"/>
      <c r="P512" s="55"/>
      <c r="Q512" s="75"/>
      <c r="R512" s="75"/>
      <c r="S512" s="76"/>
    </row>
    <row r="513" spans="1:19" x14ac:dyDescent="0.2">
      <c r="A513" s="70">
        <v>503</v>
      </c>
      <c r="B513" s="61">
        <v>0.86809145129224652</v>
      </c>
      <c r="C513" s="62">
        <v>55</v>
      </c>
      <c r="D513" s="71">
        <f t="shared" si="44"/>
        <v>82.468687872763425</v>
      </c>
      <c r="E513" s="64">
        <f t="shared" si="45"/>
        <v>99.830516898608352</v>
      </c>
      <c r="F513" s="65">
        <f t="shared" si="46"/>
        <v>190.11202783300197</v>
      </c>
      <c r="G513" s="64">
        <f t="shared" si="47"/>
        <v>204.00149105367794</v>
      </c>
      <c r="H513" s="66">
        <f t="shared" si="49"/>
        <v>32.710735586481114</v>
      </c>
      <c r="I513" s="66">
        <f t="shared" si="48"/>
        <v>35.04721669980119</v>
      </c>
      <c r="J513" s="74">
        <v>0.77882703777335982</v>
      </c>
      <c r="K513" s="61"/>
      <c r="L513" s="62"/>
      <c r="M513" s="55"/>
      <c r="N513" s="55"/>
      <c r="O513" s="55"/>
      <c r="P513" s="55"/>
      <c r="Q513" s="75"/>
      <c r="R513" s="75"/>
      <c r="S513" s="76"/>
    </row>
    <row r="514" spans="1:19" x14ac:dyDescent="0.2">
      <c r="A514" s="70">
        <v>504</v>
      </c>
      <c r="B514" s="61">
        <v>0.86746031746031749</v>
      </c>
      <c r="C514" s="62">
        <v>55</v>
      </c>
      <c r="D514" s="71">
        <f t="shared" si="44"/>
        <v>82.408730158730165</v>
      </c>
      <c r="E514" s="64">
        <f t="shared" si="45"/>
        <v>99.757936507936506</v>
      </c>
      <c r="F514" s="65">
        <f t="shared" si="46"/>
        <v>189.97380952380954</v>
      </c>
      <c r="G514" s="64">
        <f t="shared" si="47"/>
        <v>203.85317460317461</v>
      </c>
      <c r="H514" s="66">
        <f t="shared" si="49"/>
        <v>32.6875</v>
      </c>
      <c r="I514" s="66">
        <f t="shared" si="48"/>
        <v>35.022321428571431</v>
      </c>
      <c r="J514" s="74">
        <v>0.77827380952380953</v>
      </c>
      <c r="K514" s="61"/>
      <c r="L514" s="62"/>
      <c r="M514" s="55"/>
      <c r="N514" s="55"/>
      <c r="O514" s="55"/>
      <c r="P514" s="55"/>
      <c r="Q514" s="75"/>
      <c r="R514" s="75"/>
      <c r="S514" s="76"/>
    </row>
    <row r="515" spans="1:19" x14ac:dyDescent="0.2">
      <c r="A515" s="70">
        <v>505</v>
      </c>
      <c r="B515" s="61">
        <v>0.86683168316831694</v>
      </c>
      <c r="C515" s="62">
        <v>55</v>
      </c>
      <c r="D515" s="71">
        <f t="shared" si="44"/>
        <v>82.349009900990112</v>
      </c>
      <c r="E515" s="64">
        <f t="shared" si="45"/>
        <v>99.685643564356454</v>
      </c>
      <c r="F515" s="65">
        <f t="shared" si="46"/>
        <v>189.83613861386141</v>
      </c>
      <c r="G515" s="64">
        <f t="shared" si="47"/>
        <v>203.70544554455449</v>
      </c>
      <c r="H515" s="66">
        <f t="shared" si="49"/>
        <v>32.664356435643569</v>
      </c>
      <c r="I515" s="66">
        <f t="shared" si="48"/>
        <v>34.99752475247525</v>
      </c>
      <c r="J515" s="74">
        <v>0.77772277227722775</v>
      </c>
      <c r="K515" s="61"/>
      <c r="L515" s="62"/>
      <c r="M515" s="55"/>
      <c r="N515" s="55"/>
      <c r="O515" s="55"/>
      <c r="P515" s="55"/>
      <c r="Q515" s="75"/>
      <c r="R515" s="75"/>
      <c r="S515" s="76"/>
    </row>
    <row r="516" spans="1:19" x14ac:dyDescent="0.2">
      <c r="A516" s="70">
        <v>506</v>
      </c>
      <c r="B516" s="61">
        <v>0.86620553359683805</v>
      </c>
      <c r="C516" s="62">
        <v>55</v>
      </c>
      <c r="D516" s="71">
        <f t="shared" si="44"/>
        <v>82.289525691699609</v>
      </c>
      <c r="E516" s="64">
        <f t="shared" si="45"/>
        <v>99.613636363636374</v>
      </c>
      <c r="F516" s="65">
        <f t="shared" si="46"/>
        <v>189.69901185770755</v>
      </c>
      <c r="G516" s="64">
        <f t="shared" si="47"/>
        <v>203.55830039525694</v>
      </c>
      <c r="H516" s="66">
        <f t="shared" si="49"/>
        <v>32.641304347826086</v>
      </c>
      <c r="I516" s="66">
        <f t="shared" si="48"/>
        <v>34.972826086956523</v>
      </c>
      <c r="J516" s="74">
        <v>0.77717391304347827</v>
      </c>
      <c r="K516" s="61"/>
      <c r="L516" s="62"/>
      <c r="M516" s="55"/>
      <c r="N516" s="55"/>
      <c r="O516" s="55"/>
      <c r="P516" s="55"/>
      <c r="Q516" s="75"/>
      <c r="R516" s="75"/>
      <c r="S516" s="76"/>
    </row>
    <row r="517" spans="1:19" x14ac:dyDescent="0.2">
      <c r="A517" s="70">
        <v>507</v>
      </c>
      <c r="B517" s="61">
        <v>0.8655818540433925</v>
      </c>
      <c r="C517" s="62">
        <v>55</v>
      </c>
      <c r="D517" s="71">
        <f t="shared" si="44"/>
        <v>82.230276134122292</v>
      </c>
      <c r="E517" s="64">
        <f t="shared" si="45"/>
        <v>99.541913214990132</v>
      </c>
      <c r="F517" s="65">
        <f t="shared" si="46"/>
        <v>189.56242603550297</v>
      </c>
      <c r="G517" s="64">
        <f t="shared" si="47"/>
        <v>203.41173570019723</v>
      </c>
      <c r="H517" s="66">
        <f t="shared" si="49"/>
        <v>32.618343195266277</v>
      </c>
      <c r="I517" s="66">
        <f t="shared" si="48"/>
        <v>34.948224852071014</v>
      </c>
      <c r="J517" s="74">
        <v>0.77662721893491138</v>
      </c>
      <c r="K517" s="61"/>
      <c r="L517" s="62"/>
      <c r="M517" s="55"/>
      <c r="N517" s="55"/>
      <c r="O517" s="55"/>
      <c r="P517" s="55"/>
      <c r="Q517" s="75"/>
      <c r="R517" s="75"/>
      <c r="S517" s="76"/>
    </row>
    <row r="518" spans="1:19" x14ac:dyDescent="0.2">
      <c r="A518" s="70">
        <v>508</v>
      </c>
      <c r="B518" s="61">
        <v>0.86496062992125977</v>
      </c>
      <c r="C518" s="62">
        <v>55</v>
      </c>
      <c r="D518" s="71">
        <f t="shared" si="44"/>
        <v>82.171259842519675</v>
      </c>
      <c r="E518" s="64">
        <f t="shared" si="45"/>
        <v>99.470472440944874</v>
      </c>
      <c r="F518" s="65">
        <f t="shared" si="46"/>
        <v>189.4263779527559</v>
      </c>
      <c r="G518" s="64">
        <f t="shared" si="47"/>
        <v>203.26574803149606</v>
      </c>
      <c r="H518" s="66">
        <f t="shared" si="49"/>
        <v>32.595472440944874</v>
      </c>
      <c r="I518" s="66">
        <f t="shared" si="48"/>
        <v>34.923720472440941</v>
      </c>
      <c r="J518" s="74">
        <v>0.77608267716535417</v>
      </c>
      <c r="K518" s="61"/>
      <c r="L518" s="62"/>
      <c r="M518" s="55"/>
      <c r="N518" s="55"/>
      <c r="O518" s="55"/>
      <c r="P518" s="55"/>
      <c r="Q518" s="75"/>
      <c r="R518" s="75"/>
      <c r="S518" s="76"/>
    </row>
    <row r="519" spans="1:19" x14ac:dyDescent="0.2">
      <c r="A519" s="70">
        <v>509</v>
      </c>
      <c r="B519" s="61">
        <v>0.8643418467583498</v>
      </c>
      <c r="C519" s="62">
        <v>55</v>
      </c>
      <c r="D519" s="71">
        <f t="shared" si="44"/>
        <v>82.112475442043234</v>
      </c>
      <c r="E519" s="64">
        <f t="shared" si="45"/>
        <v>99.399312377210222</v>
      </c>
      <c r="F519" s="65">
        <f t="shared" si="46"/>
        <v>189.29086444007859</v>
      </c>
      <c r="G519" s="64">
        <f t="shared" si="47"/>
        <v>203.1203339882122</v>
      </c>
      <c r="H519" s="66">
        <f t="shared" si="49"/>
        <v>32.572691552062871</v>
      </c>
      <c r="I519" s="66">
        <f t="shared" si="48"/>
        <v>34.899312377210215</v>
      </c>
      <c r="J519" s="74">
        <v>0.77554027504911593</v>
      </c>
      <c r="K519" s="61"/>
      <c r="L519" s="62"/>
      <c r="M519" s="55"/>
      <c r="N519" s="55"/>
      <c r="O519" s="55"/>
      <c r="P519" s="55"/>
      <c r="Q519" s="75"/>
      <c r="R519" s="75"/>
      <c r="S519" s="76"/>
    </row>
    <row r="520" spans="1:19" x14ac:dyDescent="0.2">
      <c r="A520" s="70">
        <v>510</v>
      </c>
      <c r="B520" s="61">
        <v>0.86372549019607847</v>
      </c>
      <c r="C520" s="62">
        <v>55</v>
      </c>
      <c r="D520" s="71">
        <f t="shared" si="44"/>
        <v>82.053921568627459</v>
      </c>
      <c r="E520" s="64">
        <f t="shared" si="45"/>
        <v>99.328431372549019</v>
      </c>
      <c r="F520" s="65">
        <f t="shared" si="46"/>
        <v>189.15588235294118</v>
      </c>
      <c r="G520" s="64">
        <f t="shared" si="47"/>
        <v>202.97549019607845</v>
      </c>
      <c r="H520" s="66">
        <f t="shared" si="49"/>
        <v>32.550000000000004</v>
      </c>
      <c r="I520" s="66">
        <f t="shared" si="48"/>
        <v>34.875</v>
      </c>
      <c r="J520" s="74">
        <v>0.77500000000000002</v>
      </c>
      <c r="K520" s="61"/>
      <c r="L520" s="62"/>
      <c r="M520" s="55"/>
      <c r="N520" s="55"/>
      <c r="O520" s="55"/>
      <c r="P520" s="55"/>
      <c r="Q520" s="75"/>
      <c r="R520" s="75"/>
      <c r="S520" s="76"/>
    </row>
    <row r="521" spans="1:19" x14ac:dyDescent="0.2">
      <c r="A521" s="70">
        <v>511</v>
      </c>
      <c r="B521" s="61">
        <v>0.86311154598825834</v>
      </c>
      <c r="C521" s="62">
        <v>55</v>
      </c>
      <c r="D521" s="71">
        <f t="shared" si="44"/>
        <v>81.995596868884547</v>
      </c>
      <c r="E521" s="64">
        <f t="shared" si="45"/>
        <v>99.257827788649706</v>
      </c>
      <c r="F521" s="65">
        <f t="shared" si="46"/>
        <v>189.02142857142857</v>
      </c>
      <c r="G521" s="64">
        <f t="shared" si="47"/>
        <v>202.83121330724072</v>
      </c>
      <c r="H521" s="66">
        <f t="shared" si="49"/>
        <v>32.527397260273979</v>
      </c>
      <c r="I521" s="66">
        <f t="shared" si="48"/>
        <v>34.850782778864982</v>
      </c>
      <c r="J521" s="74">
        <v>0.77446183953033287</v>
      </c>
      <c r="K521" s="61"/>
      <c r="L521" s="62"/>
      <c r="M521" s="55"/>
      <c r="N521" s="55"/>
      <c r="O521" s="55"/>
      <c r="P521" s="55"/>
      <c r="Q521" s="75"/>
      <c r="R521" s="75"/>
      <c r="S521" s="76"/>
    </row>
    <row r="522" spans="1:19" x14ac:dyDescent="0.2">
      <c r="A522" s="70">
        <v>512</v>
      </c>
      <c r="B522" s="61">
        <v>0.86250000000000004</v>
      </c>
      <c r="C522" s="62">
        <v>55</v>
      </c>
      <c r="D522" s="71">
        <f t="shared" si="44"/>
        <v>81.9375</v>
      </c>
      <c r="E522" s="64">
        <f t="shared" si="45"/>
        <v>99.1875</v>
      </c>
      <c r="F522" s="65">
        <f t="shared" si="46"/>
        <v>188.88750000000002</v>
      </c>
      <c r="G522" s="64">
        <f t="shared" si="47"/>
        <v>202.6875</v>
      </c>
      <c r="H522" s="66">
        <f t="shared" si="49"/>
        <v>32.5048828125</v>
      </c>
      <c r="I522" s="66">
        <f t="shared" si="48"/>
        <v>34.82666015625</v>
      </c>
      <c r="J522" s="74">
        <v>0.77392578125</v>
      </c>
      <c r="K522" s="61"/>
      <c r="L522" s="62"/>
      <c r="M522" s="55"/>
      <c r="N522" s="55"/>
      <c r="O522" s="55"/>
      <c r="P522" s="55"/>
      <c r="Q522" s="75"/>
      <c r="R522" s="75"/>
      <c r="S522" s="76"/>
    </row>
    <row r="523" spans="1:19" x14ac:dyDescent="0.2">
      <c r="A523" s="70">
        <v>513</v>
      </c>
      <c r="B523" s="61">
        <v>0.8618908382066276</v>
      </c>
      <c r="C523" s="62">
        <v>55</v>
      </c>
      <c r="D523" s="71">
        <f t="shared" ref="D523:D586" si="50">B523*$D$7</f>
        <v>81.879629629629619</v>
      </c>
      <c r="E523" s="64">
        <f t="shared" ref="E523:E586" si="51">B523*$E$7</f>
        <v>99.117446393762179</v>
      </c>
      <c r="F523" s="65">
        <f t="shared" ref="F523:F586" si="52">B523*$F$7</f>
        <v>188.75409356725143</v>
      </c>
      <c r="G523" s="64">
        <f t="shared" ref="G523:G586" si="53">B523*$G$7</f>
        <v>202.54434697855748</v>
      </c>
      <c r="H523" s="66">
        <f t="shared" si="49"/>
        <v>32.482456140350877</v>
      </c>
      <c r="I523" s="66">
        <f t="shared" ref="I523:I586" si="54">$I$7*J523</f>
        <v>34.80263157894737</v>
      </c>
      <c r="J523" s="74">
        <v>0.77339181286549707</v>
      </c>
      <c r="K523" s="61"/>
      <c r="L523" s="62"/>
      <c r="M523" s="55"/>
      <c r="N523" s="55"/>
      <c r="O523" s="55"/>
      <c r="P523" s="55"/>
      <c r="Q523" s="75"/>
      <c r="R523" s="75"/>
      <c r="S523" s="76"/>
    </row>
    <row r="524" spans="1:19" x14ac:dyDescent="0.2">
      <c r="A524" s="70">
        <v>514</v>
      </c>
      <c r="B524" s="61">
        <v>0.86128404669260705</v>
      </c>
      <c r="C524" s="62">
        <v>55</v>
      </c>
      <c r="D524" s="71">
        <f t="shared" si="50"/>
        <v>81.821984435797674</v>
      </c>
      <c r="E524" s="64">
        <f t="shared" si="51"/>
        <v>99.047665369649806</v>
      </c>
      <c r="F524" s="65">
        <f t="shared" si="52"/>
        <v>188.62120622568094</v>
      </c>
      <c r="G524" s="64">
        <f t="shared" si="53"/>
        <v>202.40175097276267</v>
      </c>
      <c r="H524" s="66">
        <f t="shared" ref="H524:H587" si="55">J524*$H$7</f>
        <v>32.460116731517509</v>
      </c>
      <c r="I524" s="66">
        <f t="shared" si="54"/>
        <v>34.778696498054479</v>
      </c>
      <c r="J524" s="74">
        <v>0.77285992217898836</v>
      </c>
      <c r="K524" s="61"/>
      <c r="L524" s="62"/>
      <c r="M524" s="55"/>
      <c r="N524" s="55"/>
      <c r="O524" s="55"/>
      <c r="P524" s="55"/>
      <c r="Q524" s="75"/>
      <c r="R524" s="75"/>
      <c r="S524" s="76"/>
    </row>
    <row r="525" spans="1:19" x14ac:dyDescent="0.2">
      <c r="A525" s="70">
        <v>515</v>
      </c>
      <c r="B525" s="61">
        <v>0.86067961165048545</v>
      </c>
      <c r="C525" s="62">
        <v>55</v>
      </c>
      <c r="D525" s="71">
        <f t="shared" si="50"/>
        <v>81.764563106796118</v>
      </c>
      <c r="E525" s="64">
        <f t="shared" si="51"/>
        <v>98.978155339805824</v>
      </c>
      <c r="F525" s="65">
        <f t="shared" si="52"/>
        <v>188.48883495145631</v>
      </c>
      <c r="G525" s="64">
        <f t="shared" si="53"/>
        <v>202.25970873786409</v>
      </c>
      <c r="H525" s="66">
        <f t="shared" si="55"/>
        <v>32.4378640776699</v>
      </c>
      <c r="I525" s="66">
        <f t="shared" si="54"/>
        <v>34.754854368932037</v>
      </c>
      <c r="J525" s="74">
        <v>0.77233009708737865</v>
      </c>
      <c r="K525" s="61"/>
      <c r="L525" s="62"/>
      <c r="M525" s="55"/>
      <c r="N525" s="55"/>
      <c r="O525" s="55"/>
      <c r="P525" s="55"/>
      <c r="Q525" s="75"/>
      <c r="R525" s="75"/>
      <c r="S525" s="76"/>
    </row>
    <row r="526" spans="1:19" x14ac:dyDescent="0.2">
      <c r="A526" s="70">
        <v>516</v>
      </c>
      <c r="B526" s="61">
        <v>0.86007751937984489</v>
      </c>
      <c r="C526" s="62">
        <v>55</v>
      </c>
      <c r="D526" s="71">
        <f t="shared" si="50"/>
        <v>81.707364341085267</v>
      </c>
      <c r="E526" s="64">
        <f t="shared" si="51"/>
        <v>98.908914728682163</v>
      </c>
      <c r="F526" s="65">
        <f t="shared" si="52"/>
        <v>188.35697674418603</v>
      </c>
      <c r="G526" s="64">
        <f t="shared" si="53"/>
        <v>202.11821705426354</v>
      </c>
      <c r="H526" s="66">
        <f t="shared" si="55"/>
        <v>32.415697674418603</v>
      </c>
      <c r="I526" s="66">
        <f t="shared" si="54"/>
        <v>34.731104651162788</v>
      </c>
      <c r="J526" s="74">
        <v>0.77180232558139528</v>
      </c>
      <c r="K526" s="61"/>
      <c r="L526" s="62"/>
      <c r="M526" s="55"/>
      <c r="N526" s="55"/>
      <c r="O526" s="55"/>
      <c r="P526" s="55"/>
      <c r="Q526" s="75"/>
      <c r="R526" s="75"/>
      <c r="S526" s="76"/>
    </row>
    <row r="527" spans="1:19" x14ac:dyDescent="0.2">
      <c r="A527" s="70">
        <v>517</v>
      </c>
      <c r="B527" s="61">
        <v>0.85947775628626688</v>
      </c>
      <c r="C527" s="62">
        <v>55</v>
      </c>
      <c r="D527" s="71">
        <f t="shared" si="50"/>
        <v>81.65038684719535</v>
      </c>
      <c r="E527" s="64">
        <f t="shared" si="51"/>
        <v>98.839941972920698</v>
      </c>
      <c r="F527" s="65">
        <f t="shared" si="52"/>
        <v>188.22562862669244</v>
      </c>
      <c r="G527" s="64">
        <f t="shared" si="53"/>
        <v>201.97727272727272</v>
      </c>
      <c r="H527" s="66">
        <f t="shared" si="55"/>
        <v>32.393617021276597</v>
      </c>
      <c r="I527" s="66">
        <f t="shared" si="54"/>
        <v>34.707446808510639</v>
      </c>
      <c r="J527" s="74">
        <v>0.77127659574468088</v>
      </c>
      <c r="K527" s="61"/>
      <c r="L527" s="62"/>
      <c r="M527" s="55"/>
      <c r="N527" s="55"/>
      <c r="O527" s="55"/>
      <c r="P527" s="55"/>
      <c r="Q527" s="75"/>
      <c r="R527" s="75"/>
      <c r="S527" s="76"/>
    </row>
    <row r="528" spans="1:19" x14ac:dyDescent="0.2">
      <c r="A528" s="70">
        <v>518</v>
      </c>
      <c r="B528" s="61">
        <v>0.85888030888030897</v>
      </c>
      <c r="C528" s="62">
        <v>55</v>
      </c>
      <c r="D528" s="71">
        <f t="shared" si="50"/>
        <v>81.593629343629345</v>
      </c>
      <c r="E528" s="64">
        <f t="shared" si="51"/>
        <v>98.771235521235525</v>
      </c>
      <c r="F528" s="65">
        <f t="shared" si="52"/>
        <v>188.09478764478766</v>
      </c>
      <c r="G528" s="64">
        <f t="shared" si="53"/>
        <v>201.8368725868726</v>
      </c>
      <c r="H528" s="66">
        <f t="shared" si="55"/>
        <v>32.371621621621621</v>
      </c>
      <c r="I528" s="66">
        <f t="shared" si="54"/>
        <v>34.683880308880305</v>
      </c>
      <c r="J528" s="74">
        <v>0.77075289575289574</v>
      </c>
      <c r="K528" s="61"/>
      <c r="L528" s="62"/>
      <c r="M528" s="55"/>
      <c r="N528" s="55"/>
      <c r="O528" s="55"/>
      <c r="P528" s="55"/>
      <c r="Q528" s="75"/>
      <c r="R528" s="75"/>
      <c r="S528" s="76"/>
    </row>
    <row r="529" spans="1:19" x14ac:dyDescent="0.2">
      <c r="A529" s="70">
        <v>519</v>
      </c>
      <c r="B529" s="61">
        <v>0.85828516377649322</v>
      </c>
      <c r="C529" s="62">
        <v>55</v>
      </c>
      <c r="D529" s="71">
        <f t="shared" si="50"/>
        <v>81.537090558766863</v>
      </c>
      <c r="E529" s="64">
        <f t="shared" si="51"/>
        <v>98.702793834296727</v>
      </c>
      <c r="F529" s="65">
        <f t="shared" si="52"/>
        <v>187.96445086705202</v>
      </c>
      <c r="G529" s="64">
        <f t="shared" si="53"/>
        <v>201.69701348747591</v>
      </c>
      <c r="H529" s="66">
        <f t="shared" si="55"/>
        <v>32.349710982658955</v>
      </c>
      <c r="I529" s="66">
        <f t="shared" si="54"/>
        <v>34.660404624277454</v>
      </c>
      <c r="J529" s="74">
        <v>0.77023121387283233</v>
      </c>
      <c r="K529" s="61"/>
      <c r="L529" s="62"/>
      <c r="M529" s="55"/>
      <c r="N529" s="55"/>
      <c r="O529" s="55"/>
      <c r="P529" s="55"/>
      <c r="Q529" s="75"/>
      <c r="R529" s="75"/>
      <c r="S529" s="76"/>
    </row>
    <row r="530" spans="1:19" x14ac:dyDescent="0.2">
      <c r="A530" s="70">
        <v>520</v>
      </c>
      <c r="B530" s="61">
        <v>0.85769230769230775</v>
      </c>
      <c r="C530" s="62">
        <v>55</v>
      </c>
      <c r="D530" s="71">
        <f t="shared" si="50"/>
        <v>81.480769230769241</v>
      </c>
      <c r="E530" s="64">
        <f t="shared" si="51"/>
        <v>98.634615384615387</v>
      </c>
      <c r="F530" s="65">
        <f t="shared" si="52"/>
        <v>187.8346153846154</v>
      </c>
      <c r="G530" s="64">
        <f t="shared" si="53"/>
        <v>201.55769230769232</v>
      </c>
      <c r="H530" s="66">
        <f t="shared" si="55"/>
        <v>32.327884615384619</v>
      </c>
      <c r="I530" s="66">
        <f t="shared" si="54"/>
        <v>34.637019230769234</v>
      </c>
      <c r="J530" s="74">
        <v>0.7697115384615385</v>
      </c>
      <c r="K530" s="61"/>
      <c r="L530" s="62"/>
      <c r="M530" s="55"/>
      <c r="N530" s="55"/>
      <c r="O530" s="55"/>
      <c r="P530" s="55"/>
      <c r="Q530" s="75"/>
      <c r="R530" s="75"/>
      <c r="S530" s="76"/>
    </row>
    <row r="531" spans="1:19" x14ac:dyDescent="0.2">
      <c r="A531" s="70">
        <v>521</v>
      </c>
      <c r="B531" s="61">
        <v>0.85710172744721691</v>
      </c>
      <c r="C531" s="62">
        <v>55</v>
      </c>
      <c r="D531" s="71">
        <f t="shared" si="50"/>
        <v>81.424664107485611</v>
      </c>
      <c r="E531" s="64">
        <f t="shared" si="51"/>
        <v>98.566698656429949</v>
      </c>
      <c r="F531" s="65">
        <f t="shared" si="52"/>
        <v>187.70527831094051</v>
      </c>
      <c r="G531" s="64">
        <f t="shared" si="53"/>
        <v>201.41890595009596</v>
      </c>
      <c r="H531" s="66">
        <f t="shared" si="55"/>
        <v>32.306142034548948</v>
      </c>
      <c r="I531" s="66">
        <f t="shared" si="54"/>
        <v>34.613723608445298</v>
      </c>
      <c r="J531" s="74">
        <v>0.76919385796545114</v>
      </c>
      <c r="K531" s="61"/>
      <c r="L531" s="62"/>
      <c r="M531" s="55"/>
      <c r="N531" s="55"/>
      <c r="O531" s="55"/>
      <c r="P531" s="55"/>
      <c r="Q531" s="75"/>
      <c r="R531" s="75"/>
      <c r="S531" s="76"/>
    </row>
    <row r="532" spans="1:19" x14ac:dyDescent="0.2">
      <c r="A532" s="70">
        <v>522</v>
      </c>
      <c r="B532" s="61">
        <v>0.85651340996168579</v>
      </c>
      <c r="C532" s="62">
        <v>55</v>
      </c>
      <c r="D532" s="71">
        <f t="shared" si="50"/>
        <v>81.36877394636015</v>
      </c>
      <c r="E532" s="64">
        <f t="shared" si="51"/>
        <v>98.499042145593862</v>
      </c>
      <c r="F532" s="65">
        <f t="shared" si="52"/>
        <v>187.57643678160917</v>
      </c>
      <c r="G532" s="64">
        <f t="shared" si="53"/>
        <v>201.28065134099617</v>
      </c>
      <c r="H532" s="66">
        <f t="shared" si="55"/>
        <v>32.28448275862069</v>
      </c>
      <c r="I532" s="66">
        <f t="shared" si="54"/>
        <v>34.59051724137931</v>
      </c>
      <c r="J532" s="74">
        <v>0.76867816091954022</v>
      </c>
      <c r="K532" s="61"/>
      <c r="L532" s="62"/>
      <c r="M532" s="55"/>
      <c r="N532" s="55"/>
      <c r="O532" s="55"/>
      <c r="P532" s="55"/>
      <c r="Q532" s="75"/>
      <c r="R532" s="75"/>
      <c r="S532" s="76"/>
    </row>
    <row r="533" spans="1:19" x14ac:dyDescent="0.2">
      <c r="A533" s="70">
        <v>523</v>
      </c>
      <c r="B533" s="61">
        <v>0.85592734225621425</v>
      </c>
      <c r="C533" s="62">
        <v>55</v>
      </c>
      <c r="D533" s="71">
        <f t="shared" si="50"/>
        <v>81.313097514340356</v>
      </c>
      <c r="E533" s="64">
        <f t="shared" si="51"/>
        <v>98.431644359464642</v>
      </c>
      <c r="F533" s="65">
        <f t="shared" si="52"/>
        <v>187.44808795411092</v>
      </c>
      <c r="G533" s="64">
        <f t="shared" si="53"/>
        <v>201.14292543021034</v>
      </c>
      <c r="H533" s="66">
        <f t="shared" si="55"/>
        <v>32.262906309751436</v>
      </c>
      <c r="I533" s="66">
        <f t="shared" si="54"/>
        <v>34.567399617590823</v>
      </c>
      <c r="J533" s="74">
        <v>0.76816443594646278</v>
      </c>
      <c r="K533" s="61"/>
      <c r="L533" s="62"/>
      <c r="M533" s="55"/>
      <c r="N533" s="55"/>
      <c r="O533" s="55"/>
      <c r="P533" s="55"/>
      <c r="Q533" s="75"/>
      <c r="R533" s="75"/>
      <c r="S533" s="76"/>
    </row>
    <row r="534" spans="1:19" x14ac:dyDescent="0.2">
      <c r="A534" s="70">
        <v>524</v>
      </c>
      <c r="B534" s="61">
        <v>0.85534351145038168</v>
      </c>
      <c r="C534" s="62">
        <v>55</v>
      </c>
      <c r="D534" s="71">
        <f t="shared" si="50"/>
        <v>81.257633587786259</v>
      </c>
      <c r="E534" s="64">
        <f t="shared" si="51"/>
        <v>98.364503816793899</v>
      </c>
      <c r="F534" s="65">
        <f t="shared" si="52"/>
        <v>187.3202290076336</v>
      </c>
      <c r="G534" s="64">
        <f t="shared" si="53"/>
        <v>201.00572519083968</v>
      </c>
      <c r="H534" s="66">
        <f t="shared" si="55"/>
        <v>32.24141221374046</v>
      </c>
      <c r="I534" s="66">
        <f t="shared" si="54"/>
        <v>34.54437022900764</v>
      </c>
      <c r="J534" s="74">
        <v>0.76765267175572527</v>
      </c>
      <c r="K534" s="61"/>
      <c r="L534" s="62"/>
      <c r="M534" s="55"/>
      <c r="N534" s="55"/>
      <c r="O534" s="55"/>
      <c r="P534" s="55"/>
      <c r="Q534" s="75"/>
      <c r="R534" s="75"/>
      <c r="S534" s="76"/>
    </row>
    <row r="535" spans="1:19" x14ac:dyDescent="0.2">
      <c r="A535" s="70">
        <v>525</v>
      </c>
      <c r="B535" s="61">
        <v>0.85476190476190472</v>
      </c>
      <c r="C535" s="62">
        <v>55</v>
      </c>
      <c r="D535" s="71">
        <f t="shared" si="50"/>
        <v>81.202380952380949</v>
      </c>
      <c r="E535" s="64">
        <f t="shared" si="51"/>
        <v>98.297619047619037</v>
      </c>
      <c r="F535" s="65">
        <f t="shared" si="52"/>
        <v>187.19285714285712</v>
      </c>
      <c r="G535" s="64">
        <f t="shared" si="53"/>
        <v>200.86904761904762</v>
      </c>
      <c r="H535" s="66">
        <f t="shared" si="55"/>
        <v>32.220000000000006</v>
      </c>
      <c r="I535" s="66">
        <f t="shared" si="54"/>
        <v>34.521428571428579</v>
      </c>
      <c r="J535" s="74">
        <v>0.76714285714285735</v>
      </c>
      <c r="K535" s="61"/>
      <c r="L535" s="62"/>
      <c r="M535" s="55"/>
      <c r="N535" s="55"/>
      <c r="O535" s="55"/>
      <c r="P535" s="55"/>
      <c r="Q535" s="75"/>
      <c r="R535" s="75"/>
      <c r="S535" s="76"/>
    </row>
    <row r="536" spans="1:19" x14ac:dyDescent="0.2">
      <c r="A536" s="70">
        <v>526</v>
      </c>
      <c r="B536" s="61">
        <v>0.8541825095057034</v>
      </c>
      <c r="C536" s="62">
        <v>55</v>
      </c>
      <c r="D536" s="71">
        <f t="shared" si="50"/>
        <v>81.147338403041829</v>
      </c>
      <c r="E536" s="64">
        <f t="shared" si="51"/>
        <v>98.230988593155885</v>
      </c>
      <c r="F536" s="65">
        <f t="shared" si="52"/>
        <v>187.06596958174904</v>
      </c>
      <c r="G536" s="64">
        <f t="shared" si="53"/>
        <v>200.7328897338403</v>
      </c>
      <c r="H536" s="66">
        <f t="shared" si="55"/>
        <v>32.198669201520914</v>
      </c>
      <c r="I536" s="66">
        <f t="shared" si="54"/>
        <v>34.498574144486696</v>
      </c>
      <c r="J536" s="74">
        <v>0.76663498098859317</v>
      </c>
      <c r="K536" s="61"/>
      <c r="L536" s="62"/>
      <c r="M536" s="55"/>
      <c r="N536" s="55"/>
      <c r="O536" s="55"/>
      <c r="P536" s="55"/>
      <c r="Q536" s="75"/>
      <c r="R536" s="75"/>
      <c r="S536" s="76"/>
    </row>
    <row r="537" spans="1:19" x14ac:dyDescent="0.2">
      <c r="A537" s="70">
        <v>527</v>
      </c>
      <c r="B537" s="61">
        <v>0.85360531309297916</v>
      </c>
      <c r="C537" s="62">
        <v>55</v>
      </c>
      <c r="D537" s="71">
        <f t="shared" si="50"/>
        <v>81.092504743833018</v>
      </c>
      <c r="E537" s="64">
        <f t="shared" si="51"/>
        <v>98.164611005692606</v>
      </c>
      <c r="F537" s="65">
        <f t="shared" si="52"/>
        <v>186.93956356736243</v>
      </c>
      <c r="G537" s="64">
        <f t="shared" si="53"/>
        <v>200.59724857685009</v>
      </c>
      <c r="H537" s="66">
        <f t="shared" si="55"/>
        <v>32.177419354838712</v>
      </c>
      <c r="I537" s="66">
        <f t="shared" si="54"/>
        <v>34.475806451612904</v>
      </c>
      <c r="J537" s="74">
        <v>0.7661290322580645</v>
      </c>
      <c r="K537" s="61"/>
      <c r="L537" s="62"/>
      <c r="M537" s="55"/>
      <c r="N537" s="55"/>
      <c r="O537" s="55"/>
      <c r="P537" s="55"/>
      <c r="Q537" s="75"/>
      <c r="R537" s="75"/>
      <c r="S537" s="76"/>
    </row>
    <row r="538" spans="1:19" x14ac:dyDescent="0.2">
      <c r="A538" s="70">
        <v>528</v>
      </c>
      <c r="B538" s="61">
        <v>0.85303030303030303</v>
      </c>
      <c r="C538" s="62">
        <v>55</v>
      </c>
      <c r="D538" s="71">
        <f t="shared" si="50"/>
        <v>81.037878787878782</v>
      </c>
      <c r="E538" s="64">
        <f t="shared" si="51"/>
        <v>98.098484848484844</v>
      </c>
      <c r="F538" s="65">
        <f t="shared" si="52"/>
        <v>186.81363636363636</v>
      </c>
      <c r="G538" s="64">
        <f t="shared" si="53"/>
        <v>200.46212121212122</v>
      </c>
      <c r="H538" s="66">
        <f t="shared" si="55"/>
        <v>32.15625</v>
      </c>
      <c r="I538" s="66">
        <f t="shared" si="54"/>
        <v>34.453125</v>
      </c>
      <c r="J538" s="74">
        <v>0.765625</v>
      </c>
      <c r="K538" s="61"/>
      <c r="L538" s="62"/>
      <c r="M538" s="55"/>
      <c r="N538" s="55"/>
      <c r="O538" s="55"/>
      <c r="P538" s="55"/>
      <c r="Q538" s="75"/>
      <c r="R538" s="75"/>
      <c r="S538" s="76"/>
    </row>
    <row r="539" spans="1:19" x14ac:dyDescent="0.2">
      <c r="A539" s="70">
        <v>529</v>
      </c>
      <c r="B539" s="61">
        <v>0.8524574669187146</v>
      </c>
      <c r="C539" s="62">
        <v>55</v>
      </c>
      <c r="D539" s="71">
        <f t="shared" si="50"/>
        <v>80.983459357277894</v>
      </c>
      <c r="E539" s="64">
        <f t="shared" si="51"/>
        <v>98.032608695652186</v>
      </c>
      <c r="F539" s="65">
        <f t="shared" si="52"/>
        <v>186.6881852551985</v>
      </c>
      <c r="G539" s="64">
        <f t="shared" si="53"/>
        <v>200.32750472589794</v>
      </c>
      <c r="H539" s="66">
        <f t="shared" si="55"/>
        <v>32.135160680529296</v>
      </c>
      <c r="I539" s="66">
        <f t="shared" si="54"/>
        <v>34.430529300567102</v>
      </c>
      <c r="J539" s="74">
        <v>0.76512287334593565</v>
      </c>
      <c r="K539" s="61"/>
      <c r="L539" s="62"/>
      <c r="M539" s="55"/>
      <c r="N539" s="55"/>
      <c r="O539" s="55"/>
      <c r="P539" s="55"/>
      <c r="Q539" s="75"/>
      <c r="R539" s="75"/>
      <c r="S539" s="76"/>
    </row>
    <row r="540" spans="1:19" x14ac:dyDescent="0.2">
      <c r="A540" s="70">
        <v>530</v>
      </c>
      <c r="B540" s="61">
        <v>0.85188679245283017</v>
      </c>
      <c r="C540" s="62">
        <v>55</v>
      </c>
      <c r="D540" s="71">
        <f t="shared" si="50"/>
        <v>80.929245283018872</v>
      </c>
      <c r="E540" s="64">
        <f t="shared" si="51"/>
        <v>97.966981132075475</v>
      </c>
      <c r="F540" s="65">
        <f t="shared" si="52"/>
        <v>186.56320754716981</v>
      </c>
      <c r="G540" s="64">
        <f t="shared" si="53"/>
        <v>200.19339622641508</v>
      </c>
      <c r="H540" s="66">
        <f t="shared" si="55"/>
        <v>32.114150943396233</v>
      </c>
      <c r="I540" s="66">
        <f t="shared" si="54"/>
        <v>34.408018867924532</v>
      </c>
      <c r="J540" s="74">
        <v>0.76462264150943404</v>
      </c>
      <c r="K540" s="61"/>
      <c r="L540" s="62"/>
      <c r="M540" s="55"/>
      <c r="N540" s="55"/>
      <c r="O540" s="55"/>
      <c r="P540" s="55"/>
      <c r="Q540" s="75"/>
      <c r="R540" s="75"/>
      <c r="S540" s="76"/>
    </row>
    <row r="541" spans="1:19" x14ac:dyDescent="0.2">
      <c r="A541" s="70">
        <v>531</v>
      </c>
      <c r="B541" s="61">
        <v>0.8513182674199623</v>
      </c>
      <c r="C541" s="62">
        <v>55</v>
      </c>
      <c r="D541" s="71">
        <f t="shared" si="50"/>
        <v>80.875235404896415</v>
      </c>
      <c r="E541" s="64">
        <f t="shared" si="51"/>
        <v>97.901600753295668</v>
      </c>
      <c r="F541" s="65">
        <f t="shared" si="52"/>
        <v>186.43870056497175</v>
      </c>
      <c r="G541" s="64">
        <f t="shared" si="53"/>
        <v>200.05979284369113</v>
      </c>
      <c r="H541" s="66">
        <f t="shared" si="55"/>
        <v>32.093220338983059</v>
      </c>
      <c r="I541" s="66">
        <f t="shared" si="54"/>
        <v>34.38559322033899</v>
      </c>
      <c r="J541" s="74">
        <v>0.76412429378531088</v>
      </c>
      <c r="K541" s="61"/>
      <c r="L541" s="62"/>
      <c r="M541" s="55"/>
      <c r="N541" s="55"/>
      <c r="O541" s="55"/>
      <c r="P541" s="55"/>
      <c r="Q541" s="75"/>
      <c r="R541" s="75"/>
      <c r="S541" s="76"/>
    </row>
    <row r="542" spans="1:19" x14ac:dyDescent="0.2">
      <c r="A542" s="70">
        <v>532</v>
      </c>
      <c r="B542" s="61">
        <v>0.85075187969924804</v>
      </c>
      <c r="C542" s="62">
        <v>55</v>
      </c>
      <c r="D542" s="71">
        <f t="shared" si="50"/>
        <v>80.821428571428569</v>
      </c>
      <c r="E542" s="64">
        <f t="shared" si="51"/>
        <v>97.836466165413526</v>
      </c>
      <c r="F542" s="65">
        <f t="shared" si="52"/>
        <v>186.31466165413531</v>
      </c>
      <c r="G542" s="64">
        <f t="shared" si="53"/>
        <v>199.9266917293233</v>
      </c>
      <c r="H542" s="66">
        <f t="shared" si="55"/>
        <v>32.07236842105263</v>
      </c>
      <c r="I542" s="66">
        <f t="shared" si="54"/>
        <v>34.363251879699249</v>
      </c>
      <c r="J542" s="74">
        <v>0.76362781954887216</v>
      </c>
      <c r="K542" s="61"/>
      <c r="L542" s="62"/>
      <c r="M542" s="55"/>
      <c r="N542" s="55"/>
      <c r="O542" s="55"/>
      <c r="P542" s="55"/>
      <c r="Q542" s="75"/>
      <c r="R542" s="75"/>
      <c r="S542" s="76"/>
    </row>
    <row r="543" spans="1:19" x14ac:dyDescent="0.2">
      <c r="A543" s="70">
        <v>533</v>
      </c>
      <c r="B543" s="61">
        <v>0.85018761726078806</v>
      </c>
      <c r="C543" s="62">
        <v>55</v>
      </c>
      <c r="D543" s="71">
        <f t="shared" si="50"/>
        <v>80.767823639774861</v>
      </c>
      <c r="E543" s="64">
        <f t="shared" si="51"/>
        <v>97.771575984990633</v>
      </c>
      <c r="F543" s="65">
        <f t="shared" si="52"/>
        <v>186.19108818011259</v>
      </c>
      <c r="G543" s="64">
        <f t="shared" si="53"/>
        <v>199.7940900562852</v>
      </c>
      <c r="H543" s="66">
        <f t="shared" si="55"/>
        <v>32.051594746716702</v>
      </c>
      <c r="I543" s="66">
        <f t="shared" si="54"/>
        <v>34.340994371482175</v>
      </c>
      <c r="J543" s="74">
        <v>0.76313320825515951</v>
      </c>
      <c r="K543" s="61"/>
      <c r="L543" s="62"/>
      <c r="M543" s="55"/>
      <c r="N543" s="55"/>
      <c r="O543" s="55"/>
      <c r="P543" s="55"/>
      <c r="Q543" s="75"/>
      <c r="R543" s="75"/>
      <c r="S543" s="76"/>
    </row>
    <row r="544" spans="1:19" x14ac:dyDescent="0.2">
      <c r="A544" s="70">
        <v>534</v>
      </c>
      <c r="B544" s="61">
        <v>0.84962546816479412</v>
      </c>
      <c r="C544" s="62">
        <v>55</v>
      </c>
      <c r="D544" s="71">
        <f t="shared" si="50"/>
        <v>80.714419475655447</v>
      </c>
      <c r="E544" s="64">
        <f t="shared" si="51"/>
        <v>97.706928838951328</v>
      </c>
      <c r="F544" s="65">
        <f t="shared" si="52"/>
        <v>186.0679775280899</v>
      </c>
      <c r="G544" s="64">
        <f t="shared" si="53"/>
        <v>199.66198501872663</v>
      </c>
      <c r="H544" s="66">
        <f t="shared" si="55"/>
        <v>32.0308988764045</v>
      </c>
      <c r="I544" s="66">
        <f t="shared" si="54"/>
        <v>34.318820224719104</v>
      </c>
      <c r="J544" s="74">
        <v>0.76264044943820231</v>
      </c>
      <c r="K544" s="61"/>
      <c r="L544" s="62"/>
      <c r="M544" s="55"/>
      <c r="N544" s="55"/>
      <c r="O544" s="55"/>
      <c r="P544" s="55"/>
      <c r="Q544" s="75"/>
      <c r="R544" s="75"/>
      <c r="S544" s="76"/>
    </row>
    <row r="545" spans="1:19" x14ac:dyDescent="0.2">
      <c r="A545" s="70">
        <v>535</v>
      </c>
      <c r="B545" s="61">
        <v>0.84906542056074763</v>
      </c>
      <c r="C545" s="62">
        <v>55</v>
      </c>
      <c r="D545" s="71">
        <f t="shared" si="50"/>
        <v>80.661214953271028</v>
      </c>
      <c r="E545" s="64">
        <f t="shared" si="51"/>
        <v>97.642523364485982</v>
      </c>
      <c r="F545" s="65">
        <f t="shared" si="52"/>
        <v>185.94532710280373</v>
      </c>
      <c r="G545" s="64">
        <f t="shared" si="53"/>
        <v>199.53037383177571</v>
      </c>
      <c r="H545" s="66">
        <f t="shared" si="55"/>
        <v>32.010280373831776</v>
      </c>
      <c r="I545" s="66">
        <f t="shared" si="54"/>
        <v>34.296728971962615</v>
      </c>
      <c r="J545" s="74">
        <v>0.76214953271028041</v>
      </c>
      <c r="K545" s="61"/>
      <c r="L545" s="62"/>
      <c r="M545" s="55"/>
      <c r="N545" s="55"/>
      <c r="O545" s="55"/>
      <c r="P545" s="55"/>
      <c r="Q545" s="75"/>
      <c r="R545" s="75"/>
      <c r="S545" s="76"/>
    </row>
    <row r="546" spans="1:19" x14ac:dyDescent="0.2">
      <c r="A546" s="70">
        <v>536</v>
      </c>
      <c r="B546" s="61">
        <v>0.84850746268656718</v>
      </c>
      <c r="C546" s="62">
        <v>55</v>
      </c>
      <c r="D546" s="71">
        <f t="shared" si="50"/>
        <v>80.608208955223887</v>
      </c>
      <c r="E546" s="64">
        <f t="shared" si="51"/>
        <v>97.578358208955223</v>
      </c>
      <c r="F546" s="65">
        <f t="shared" si="52"/>
        <v>185.82313432835821</v>
      </c>
      <c r="G546" s="64">
        <f t="shared" si="53"/>
        <v>199.39925373134329</v>
      </c>
      <c r="H546" s="66">
        <f t="shared" si="55"/>
        <v>31.989738805970145</v>
      </c>
      <c r="I546" s="66">
        <f t="shared" si="54"/>
        <v>34.274720149253724</v>
      </c>
      <c r="J546" s="74">
        <v>0.7616604477611939</v>
      </c>
      <c r="K546" s="61"/>
      <c r="L546" s="62"/>
      <c r="M546" s="55"/>
      <c r="N546" s="55"/>
      <c r="O546" s="55"/>
      <c r="P546" s="55"/>
      <c r="Q546" s="75"/>
      <c r="R546" s="75"/>
      <c r="S546" s="76"/>
    </row>
    <row r="547" spans="1:19" x14ac:dyDescent="0.2">
      <c r="A547" s="70">
        <v>537</v>
      </c>
      <c r="B547" s="61">
        <v>0.84795158286778394</v>
      </c>
      <c r="C547" s="62">
        <v>55</v>
      </c>
      <c r="D547" s="71">
        <f t="shared" si="50"/>
        <v>80.555400372439479</v>
      </c>
      <c r="E547" s="64">
        <f t="shared" si="51"/>
        <v>97.514432029795159</v>
      </c>
      <c r="F547" s="65">
        <f t="shared" si="52"/>
        <v>185.70139664804469</v>
      </c>
      <c r="G547" s="64">
        <f t="shared" si="53"/>
        <v>199.26862197392921</v>
      </c>
      <c r="H547" s="66">
        <f t="shared" si="55"/>
        <v>31.969273743016764</v>
      </c>
      <c r="I547" s="66">
        <f t="shared" si="54"/>
        <v>34.252793296089393</v>
      </c>
      <c r="J547" s="74">
        <v>0.761173184357542</v>
      </c>
      <c r="K547" s="61"/>
      <c r="L547" s="62"/>
      <c r="M547" s="55"/>
      <c r="N547" s="55"/>
      <c r="O547" s="55"/>
      <c r="P547" s="55"/>
      <c r="Q547" s="75"/>
      <c r="R547" s="75"/>
      <c r="S547" s="76"/>
    </row>
    <row r="548" spans="1:19" x14ac:dyDescent="0.2">
      <c r="A548" s="70">
        <v>538</v>
      </c>
      <c r="B548" s="61">
        <v>0.84739776951672852</v>
      </c>
      <c r="C548" s="62">
        <v>55</v>
      </c>
      <c r="D548" s="71">
        <f t="shared" si="50"/>
        <v>80.502788104089205</v>
      </c>
      <c r="E548" s="64">
        <f t="shared" si="51"/>
        <v>97.450743494423776</v>
      </c>
      <c r="F548" s="65">
        <f t="shared" si="52"/>
        <v>185.58011152416356</v>
      </c>
      <c r="G548" s="64">
        <f t="shared" si="53"/>
        <v>199.13847583643121</v>
      </c>
      <c r="H548" s="66">
        <f t="shared" si="55"/>
        <v>31.948884758364315</v>
      </c>
      <c r="I548" s="66">
        <f t="shared" si="54"/>
        <v>34.230947955390334</v>
      </c>
      <c r="J548" s="74">
        <v>0.76068773234200748</v>
      </c>
      <c r="K548" s="61"/>
      <c r="L548" s="62"/>
      <c r="M548" s="55"/>
      <c r="N548" s="55"/>
      <c r="O548" s="55"/>
      <c r="P548" s="55"/>
      <c r="Q548" s="75"/>
      <c r="R548" s="75"/>
      <c r="S548" s="76"/>
    </row>
    <row r="549" spans="1:19" x14ac:dyDescent="0.2">
      <c r="A549" s="70">
        <v>539</v>
      </c>
      <c r="B549" s="61">
        <v>0.84684601113172553</v>
      </c>
      <c r="C549" s="62">
        <v>55</v>
      </c>
      <c r="D549" s="71">
        <f t="shared" si="50"/>
        <v>80.450371057513919</v>
      </c>
      <c r="E549" s="64">
        <f t="shared" si="51"/>
        <v>97.387291280148432</v>
      </c>
      <c r="F549" s="65">
        <f t="shared" si="52"/>
        <v>185.4592764378479</v>
      </c>
      <c r="G549" s="64">
        <f t="shared" si="53"/>
        <v>199.00881261595549</v>
      </c>
      <c r="H549" s="66">
        <f t="shared" si="55"/>
        <v>31.928571428571434</v>
      </c>
      <c r="I549" s="66">
        <f t="shared" si="54"/>
        <v>34.20918367346939</v>
      </c>
      <c r="J549" s="74">
        <v>0.76020408163265318</v>
      </c>
      <c r="K549" s="61"/>
      <c r="L549" s="62"/>
      <c r="M549" s="55"/>
      <c r="N549" s="55"/>
      <c r="O549" s="55"/>
      <c r="P549" s="55"/>
      <c r="Q549" s="75"/>
      <c r="R549" s="75"/>
      <c r="S549" s="76"/>
    </row>
    <row r="550" spans="1:19" x14ac:dyDescent="0.2">
      <c r="A550" s="70">
        <v>540</v>
      </c>
      <c r="B550" s="61">
        <v>0.84629629629629632</v>
      </c>
      <c r="C550" s="62">
        <v>55</v>
      </c>
      <c r="D550" s="71">
        <f t="shared" si="50"/>
        <v>80.398148148148152</v>
      </c>
      <c r="E550" s="64">
        <f t="shared" si="51"/>
        <v>97.324074074074076</v>
      </c>
      <c r="F550" s="65">
        <f t="shared" si="52"/>
        <v>185.3388888888889</v>
      </c>
      <c r="G550" s="64">
        <f t="shared" si="53"/>
        <v>198.87962962962965</v>
      </c>
      <c r="H550" s="66">
        <f t="shared" si="55"/>
        <v>31.908333333333331</v>
      </c>
      <c r="I550" s="66">
        <f t="shared" si="54"/>
        <v>34.1875</v>
      </c>
      <c r="J550" s="74">
        <v>0.75972222222222219</v>
      </c>
      <c r="K550" s="61"/>
      <c r="L550" s="62"/>
      <c r="M550" s="55"/>
      <c r="N550" s="55"/>
      <c r="O550" s="55"/>
      <c r="P550" s="55"/>
      <c r="Q550" s="75"/>
      <c r="R550" s="75"/>
      <c r="S550" s="76"/>
    </row>
    <row r="551" spans="1:19" x14ac:dyDescent="0.2">
      <c r="A551" s="70">
        <v>541</v>
      </c>
      <c r="B551" s="61">
        <v>0.84565619223659894</v>
      </c>
      <c r="C551" s="62">
        <v>50</v>
      </c>
      <c r="D551" s="71">
        <f t="shared" si="50"/>
        <v>80.337338262476905</v>
      </c>
      <c r="E551" s="64">
        <f t="shared" si="51"/>
        <v>97.250462107208875</v>
      </c>
      <c r="F551" s="65">
        <f t="shared" si="52"/>
        <v>185.19870609981515</v>
      </c>
      <c r="G551" s="64">
        <f t="shared" si="53"/>
        <v>198.72920517560075</v>
      </c>
      <c r="H551" s="66">
        <f t="shared" si="55"/>
        <v>31.888170055452864</v>
      </c>
      <c r="I551" s="66">
        <f t="shared" si="54"/>
        <v>34.165896487985215</v>
      </c>
      <c r="J551" s="74">
        <v>0.75924214417744917</v>
      </c>
      <c r="K551" s="61"/>
      <c r="L551" s="62"/>
      <c r="M551" s="55"/>
      <c r="N551" s="55"/>
      <c r="O551" s="55"/>
      <c r="P551" s="55"/>
      <c r="Q551" s="75"/>
      <c r="R551" s="75"/>
      <c r="S551" s="76"/>
    </row>
    <row r="552" spans="1:19" x14ac:dyDescent="0.2">
      <c r="A552" s="70">
        <v>542</v>
      </c>
      <c r="B552" s="61">
        <v>0.84501845018450183</v>
      </c>
      <c r="C552" s="62">
        <v>50</v>
      </c>
      <c r="D552" s="71">
        <f t="shared" si="50"/>
        <v>80.276752767527668</v>
      </c>
      <c r="E552" s="64">
        <f t="shared" si="51"/>
        <v>97.177121771217713</v>
      </c>
      <c r="F552" s="65">
        <f t="shared" si="52"/>
        <v>185.05904059040591</v>
      </c>
      <c r="G552" s="64">
        <f t="shared" si="53"/>
        <v>198.57933579335793</v>
      </c>
      <c r="H552" s="66">
        <f t="shared" si="55"/>
        <v>31.868081180811814</v>
      </c>
      <c r="I552" s="66">
        <f t="shared" si="54"/>
        <v>34.144372693726943</v>
      </c>
      <c r="J552" s="74">
        <v>0.75876383763837651</v>
      </c>
      <c r="K552" s="61"/>
      <c r="L552" s="62"/>
      <c r="M552" s="55"/>
      <c r="N552" s="55"/>
      <c r="O552" s="55"/>
      <c r="P552" s="55"/>
      <c r="Q552" s="75"/>
      <c r="R552" s="75"/>
      <c r="S552" s="76"/>
    </row>
    <row r="553" spans="1:19" x14ac:dyDescent="0.2">
      <c r="A553" s="70">
        <v>543</v>
      </c>
      <c r="B553" s="61">
        <v>0.84438305709023931</v>
      </c>
      <c r="C553" s="62">
        <v>50</v>
      </c>
      <c r="D553" s="71">
        <f t="shared" si="50"/>
        <v>80.216390423572733</v>
      </c>
      <c r="E553" s="64">
        <f t="shared" si="51"/>
        <v>97.104051565377517</v>
      </c>
      <c r="F553" s="65">
        <f t="shared" si="52"/>
        <v>184.9198895027624</v>
      </c>
      <c r="G553" s="64">
        <f t="shared" si="53"/>
        <v>198.43001841620622</v>
      </c>
      <c r="H553" s="66">
        <f t="shared" si="55"/>
        <v>31.848066298342538</v>
      </c>
      <c r="I553" s="66">
        <f t="shared" si="54"/>
        <v>34.122928176795575</v>
      </c>
      <c r="J553" s="74">
        <v>0.75828729281767948</v>
      </c>
      <c r="K553" s="61"/>
      <c r="L553" s="62"/>
      <c r="M553" s="55"/>
      <c r="N553" s="55"/>
      <c r="O553" s="55"/>
      <c r="P553" s="55"/>
      <c r="Q553" s="75"/>
      <c r="R553" s="75"/>
      <c r="S553" s="76"/>
    </row>
    <row r="554" spans="1:19" x14ac:dyDescent="0.2">
      <c r="A554" s="70">
        <v>544</v>
      </c>
      <c r="B554" s="61">
        <v>0.84375</v>
      </c>
      <c r="C554" s="62">
        <v>50</v>
      </c>
      <c r="D554" s="71">
        <f t="shared" si="50"/>
        <v>80.15625</v>
      </c>
      <c r="E554" s="64">
        <f t="shared" si="51"/>
        <v>97.03125</v>
      </c>
      <c r="F554" s="65">
        <f t="shared" si="52"/>
        <v>184.78125</v>
      </c>
      <c r="G554" s="64">
        <f t="shared" si="53"/>
        <v>198.28125</v>
      </c>
      <c r="H554" s="66">
        <f t="shared" si="55"/>
        <v>31.828125</v>
      </c>
      <c r="I554" s="66">
        <f t="shared" si="54"/>
        <v>34.1015625</v>
      </c>
      <c r="J554" s="74">
        <v>0.7578125</v>
      </c>
      <c r="K554" s="61"/>
      <c r="L554" s="62"/>
      <c r="M554" s="55"/>
      <c r="N554" s="55"/>
      <c r="O554" s="55"/>
      <c r="P554" s="55"/>
      <c r="Q554" s="75"/>
      <c r="R554" s="75"/>
      <c r="S554" s="76"/>
    </row>
    <row r="555" spans="1:19" x14ac:dyDescent="0.2">
      <c r="A555" s="70">
        <v>545</v>
      </c>
      <c r="B555" s="61">
        <v>0.84311926605504595</v>
      </c>
      <c r="C555" s="62">
        <v>50</v>
      </c>
      <c r="D555" s="71">
        <f t="shared" si="50"/>
        <v>80.096330275229363</v>
      </c>
      <c r="E555" s="64">
        <f t="shared" si="51"/>
        <v>96.958715596330279</v>
      </c>
      <c r="F555" s="65">
        <f t="shared" si="52"/>
        <v>184.64311926605507</v>
      </c>
      <c r="G555" s="64">
        <f t="shared" si="53"/>
        <v>198.13302752293581</v>
      </c>
      <c r="H555" s="66">
        <f t="shared" si="55"/>
        <v>31.808256880733946</v>
      </c>
      <c r="I555" s="66">
        <f t="shared" si="54"/>
        <v>34.080275229357795</v>
      </c>
      <c r="J555" s="74">
        <v>0.7573394495412844</v>
      </c>
      <c r="K555" s="61"/>
      <c r="L555" s="62"/>
      <c r="M555" s="55"/>
      <c r="N555" s="55"/>
      <c r="O555" s="55"/>
      <c r="P555" s="55"/>
      <c r="Q555" s="75"/>
      <c r="R555" s="75"/>
      <c r="S555" s="76"/>
    </row>
    <row r="556" spans="1:19" x14ac:dyDescent="0.2">
      <c r="A556" s="70">
        <v>546</v>
      </c>
      <c r="B556" s="61">
        <v>0.84249084249084261</v>
      </c>
      <c r="C556" s="62">
        <v>50</v>
      </c>
      <c r="D556" s="71">
        <f t="shared" si="50"/>
        <v>80.036630036630044</v>
      </c>
      <c r="E556" s="64">
        <f t="shared" si="51"/>
        <v>96.886446886446905</v>
      </c>
      <c r="F556" s="65">
        <f t="shared" si="52"/>
        <v>184.50549450549454</v>
      </c>
      <c r="G556" s="64">
        <f t="shared" si="53"/>
        <v>197.985347985348</v>
      </c>
      <c r="H556" s="66">
        <f t="shared" si="55"/>
        <v>31.788461538461537</v>
      </c>
      <c r="I556" s="66">
        <f t="shared" si="54"/>
        <v>34.059065934065934</v>
      </c>
      <c r="J556" s="74">
        <v>0.75686813186813184</v>
      </c>
      <c r="K556" s="61"/>
      <c r="L556" s="62"/>
      <c r="M556" s="55"/>
      <c r="N556" s="55"/>
      <c r="O556" s="55"/>
      <c r="P556" s="55"/>
      <c r="Q556" s="75"/>
      <c r="R556" s="75"/>
      <c r="S556" s="76"/>
    </row>
    <row r="557" spans="1:19" x14ac:dyDescent="0.2">
      <c r="A557" s="70">
        <v>547</v>
      </c>
      <c r="B557" s="61">
        <v>0.84186471663619744</v>
      </c>
      <c r="C557" s="62">
        <v>50</v>
      </c>
      <c r="D557" s="71">
        <f t="shared" si="50"/>
        <v>79.977148080438752</v>
      </c>
      <c r="E557" s="64">
        <f t="shared" si="51"/>
        <v>96.814442413162709</v>
      </c>
      <c r="F557" s="65">
        <f t="shared" si="52"/>
        <v>184.36837294332724</v>
      </c>
      <c r="G557" s="64">
        <f t="shared" si="53"/>
        <v>197.83820840950639</v>
      </c>
      <c r="H557" s="66">
        <f t="shared" si="55"/>
        <v>31.768738574040221</v>
      </c>
      <c r="I557" s="66">
        <f t="shared" si="54"/>
        <v>34.037934186471666</v>
      </c>
      <c r="J557" s="74">
        <v>0.75639853747714814</v>
      </c>
      <c r="K557" s="61"/>
      <c r="L557" s="62"/>
      <c r="M557" s="55"/>
      <c r="N557" s="55"/>
      <c r="O557" s="55"/>
      <c r="P557" s="55"/>
      <c r="Q557" s="75"/>
      <c r="R557" s="75"/>
      <c r="S557" s="76"/>
    </row>
    <row r="558" spans="1:19" x14ac:dyDescent="0.2">
      <c r="A558" s="70">
        <v>548</v>
      </c>
      <c r="B558" s="61">
        <v>0.84124087591240881</v>
      </c>
      <c r="C558" s="62">
        <v>50</v>
      </c>
      <c r="D558" s="71">
        <f t="shared" si="50"/>
        <v>79.917883211678841</v>
      </c>
      <c r="E558" s="64">
        <f t="shared" si="51"/>
        <v>96.742700729927009</v>
      </c>
      <c r="F558" s="65">
        <f t="shared" si="52"/>
        <v>184.23175182481754</v>
      </c>
      <c r="G558" s="64">
        <f t="shared" si="53"/>
        <v>197.69160583941607</v>
      </c>
      <c r="H558" s="66">
        <f t="shared" si="55"/>
        <v>31.749087591240873</v>
      </c>
      <c r="I558" s="66">
        <f t="shared" si="54"/>
        <v>34.01687956204379</v>
      </c>
      <c r="J558" s="74">
        <v>0.7559306569343065</v>
      </c>
      <c r="K558" s="61"/>
      <c r="L558" s="62"/>
      <c r="M558" s="55"/>
      <c r="N558" s="55"/>
      <c r="O558" s="55"/>
      <c r="P558" s="55"/>
      <c r="Q558" s="75"/>
      <c r="R558" s="75"/>
      <c r="S558" s="76"/>
    </row>
    <row r="559" spans="1:19" x14ac:dyDescent="0.2">
      <c r="A559" s="70">
        <v>549</v>
      </c>
      <c r="B559" s="61">
        <v>0.84061930783242256</v>
      </c>
      <c r="C559" s="62">
        <v>50</v>
      </c>
      <c r="D559" s="71">
        <f t="shared" si="50"/>
        <v>79.858834244080143</v>
      </c>
      <c r="E559" s="64">
        <f t="shared" si="51"/>
        <v>96.6712204007286</v>
      </c>
      <c r="F559" s="65">
        <f t="shared" si="52"/>
        <v>184.09562841530055</v>
      </c>
      <c r="G559" s="64">
        <f t="shared" si="53"/>
        <v>197.54553734061929</v>
      </c>
      <c r="H559" s="66">
        <f t="shared" si="55"/>
        <v>31.729508196721316</v>
      </c>
      <c r="I559" s="66">
        <f t="shared" si="54"/>
        <v>33.995901639344268</v>
      </c>
      <c r="J559" s="74">
        <v>0.75546448087431706</v>
      </c>
      <c r="K559" s="61"/>
      <c r="L559" s="62"/>
      <c r="M559" s="55"/>
      <c r="N559" s="55"/>
      <c r="O559" s="55"/>
      <c r="P559" s="55"/>
      <c r="Q559" s="75"/>
      <c r="R559" s="75"/>
      <c r="S559" s="76"/>
    </row>
    <row r="560" spans="1:19" x14ac:dyDescent="0.2">
      <c r="A560" s="70">
        <v>550</v>
      </c>
      <c r="B560" s="61">
        <v>0.84</v>
      </c>
      <c r="C560" s="62">
        <v>50</v>
      </c>
      <c r="D560" s="71">
        <f t="shared" si="50"/>
        <v>79.8</v>
      </c>
      <c r="E560" s="64">
        <f t="shared" si="51"/>
        <v>96.6</v>
      </c>
      <c r="F560" s="65">
        <f t="shared" si="52"/>
        <v>183.95999999999998</v>
      </c>
      <c r="G560" s="64">
        <f t="shared" si="53"/>
        <v>197.4</v>
      </c>
      <c r="H560" s="66">
        <f t="shared" si="55"/>
        <v>31.71</v>
      </c>
      <c r="I560" s="66">
        <f t="shared" si="54"/>
        <v>33.975000000000001</v>
      </c>
      <c r="J560" s="74">
        <v>0.755</v>
      </c>
      <c r="K560" s="61"/>
      <c r="L560" s="62"/>
      <c r="M560" s="55"/>
      <c r="N560" s="55"/>
      <c r="O560" s="55"/>
      <c r="P560" s="55"/>
      <c r="Q560" s="75"/>
      <c r="R560" s="75"/>
      <c r="S560" s="76"/>
    </row>
    <row r="561" spans="1:19" x14ac:dyDescent="0.2">
      <c r="A561" s="70">
        <v>551</v>
      </c>
      <c r="B561" s="61">
        <v>0.83938294010889303</v>
      </c>
      <c r="C561" s="62">
        <v>50</v>
      </c>
      <c r="D561" s="71">
        <f t="shared" si="50"/>
        <v>79.74137931034484</v>
      </c>
      <c r="E561" s="64">
        <f t="shared" si="51"/>
        <v>96.529038112522699</v>
      </c>
      <c r="F561" s="65">
        <f t="shared" si="52"/>
        <v>183.82486388384757</v>
      </c>
      <c r="G561" s="64">
        <f t="shared" si="53"/>
        <v>197.25499092558985</v>
      </c>
      <c r="H561" s="66">
        <f t="shared" si="55"/>
        <v>31.690562613430124</v>
      </c>
      <c r="I561" s="66">
        <f t="shared" si="54"/>
        <v>33.954174228675136</v>
      </c>
      <c r="J561" s="74">
        <v>0.75453720508166966</v>
      </c>
      <c r="K561" s="61"/>
      <c r="L561" s="62"/>
      <c r="M561" s="55"/>
      <c r="N561" s="55"/>
      <c r="O561" s="55"/>
      <c r="P561" s="55"/>
      <c r="Q561" s="75"/>
      <c r="R561" s="75"/>
      <c r="S561" s="76"/>
    </row>
    <row r="562" spans="1:19" x14ac:dyDescent="0.2">
      <c r="A562" s="70">
        <v>552</v>
      </c>
      <c r="B562" s="61">
        <v>0.83876811594202905</v>
      </c>
      <c r="C562" s="62">
        <v>50</v>
      </c>
      <c r="D562" s="71">
        <f t="shared" si="50"/>
        <v>79.682971014492765</v>
      </c>
      <c r="E562" s="64">
        <f t="shared" si="51"/>
        <v>96.458333333333343</v>
      </c>
      <c r="F562" s="65">
        <f t="shared" si="52"/>
        <v>183.69021739130437</v>
      </c>
      <c r="G562" s="64">
        <f t="shared" si="53"/>
        <v>197.11050724637681</v>
      </c>
      <c r="H562" s="66">
        <f t="shared" si="55"/>
        <v>31.671195652173914</v>
      </c>
      <c r="I562" s="66">
        <f t="shared" si="54"/>
        <v>33.933423913043477</v>
      </c>
      <c r="J562" s="74">
        <v>0.75407608695652173</v>
      </c>
      <c r="K562" s="61"/>
      <c r="L562" s="62"/>
      <c r="M562" s="55"/>
      <c r="N562" s="55"/>
      <c r="O562" s="55"/>
      <c r="P562" s="55"/>
      <c r="Q562" s="75"/>
      <c r="R562" s="75"/>
      <c r="S562" s="76"/>
    </row>
    <row r="563" spans="1:19" x14ac:dyDescent="0.2">
      <c r="A563" s="70">
        <v>553</v>
      </c>
      <c r="B563" s="61">
        <v>0.83815551537070532</v>
      </c>
      <c r="C563" s="62">
        <v>50</v>
      </c>
      <c r="D563" s="71">
        <f t="shared" si="50"/>
        <v>79.624773960216999</v>
      </c>
      <c r="E563" s="64">
        <f t="shared" si="51"/>
        <v>96.387884267631108</v>
      </c>
      <c r="F563" s="65">
        <f t="shared" si="52"/>
        <v>183.55605786618446</v>
      </c>
      <c r="G563" s="64">
        <f t="shared" si="53"/>
        <v>196.96654611211574</v>
      </c>
      <c r="H563" s="66">
        <f t="shared" si="55"/>
        <v>31.651898734177223</v>
      </c>
      <c r="I563" s="66">
        <f t="shared" si="54"/>
        <v>33.912748643761311</v>
      </c>
      <c r="J563" s="74">
        <v>0.75361663652802913</v>
      </c>
      <c r="K563" s="61"/>
      <c r="L563" s="62"/>
      <c r="M563" s="55"/>
      <c r="N563" s="55"/>
      <c r="O563" s="55"/>
      <c r="P563" s="55"/>
      <c r="Q563" s="75"/>
      <c r="R563" s="75"/>
      <c r="S563" s="76"/>
    </row>
    <row r="564" spans="1:19" x14ac:dyDescent="0.2">
      <c r="A564" s="70">
        <v>554</v>
      </c>
      <c r="B564" s="61">
        <v>0.83754512635379064</v>
      </c>
      <c r="C564" s="62">
        <v>50</v>
      </c>
      <c r="D564" s="71">
        <f t="shared" si="50"/>
        <v>79.566787003610116</v>
      </c>
      <c r="E564" s="64">
        <f t="shared" si="51"/>
        <v>96.317689530685925</v>
      </c>
      <c r="F564" s="65">
        <f t="shared" si="52"/>
        <v>183.42238267148014</v>
      </c>
      <c r="G564" s="64">
        <f t="shared" si="53"/>
        <v>196.82310469314081</v>
      </c>
      <c r="H564" s="66">
        <f t="shared" si="55"/>
        <v>31.632671480144403</v>
      </c>
      <c r="I564" s="66">
        <f t="shared" si="54"/>
        <v>33.89214801444043</v>
      </c>
      <c r="J564" s="74">
        <v>0.75315884476534289</v>
      </c>
      <c r="K564" s="61"/>
      <c r="L564" s="62"/>
      <c r="M564" s="55"/>
      <c r="N564" s="55"/>
      <c r="O564" s="55"/>
      <c r="P564" s="55"/>
      <c r="Q564" s="75"/>
      <c r="R564" s="75"/>
      <c r="S564" s="76"/>
    </row>
    <row r="565" spans="1:19" x14ac:dyDescent="0.2">
      <c r="A565" s="70">
        <v>555</v>
      </c>
      <c r="B565" s="61">
        <v>0.83693693693693694</v>
      </c>
      <c r="C565" s="62">
        <v>50</v>
      </c>
      <c r="D565" s="71">
        <f t="shared" si="50"/>
        <v>79.509009009009006</v>
      </c>
      <c r="E565" s="64">
        <f t="shared" si="51"/>
        <v>96.247747747747752</v>
      </c>
      <c r="F565" s="65">
        <f t="shared" si="52"/>
        <v>183.28918918918919</v>
      </c>
      <c r="G565" s="64">
        <f t="shared" si="53"/>
        <v>196.68018018018017</v>
      </c>
      <c r="H565" s="66">
        <f t="shared" si="55"/>
        <v>31.613513513513517</v>
      </c>
      <c r="I565" s="66">
        <f t="shared" si="54"/>
        <v>33.871621621621628</v>
      </c>
      <c r="J565" s="74">
        <v>0.75270270270270279</v>
      </c>
      <c r="K565" s="61"/>
      <c r="L565" s="62"/>
      <c r="M565" s="55"/>
      <c r="N565" s="55"/>
      <c r="O565" s="55"/>
      <c r="P565" s="55"/>
      <c r="Q565" s="75"/>
      <c r="R565" s="75"/>
      <c r="S565" s="76"/>
    </row>
    <row r="566" spans="1:19" x14ac:dyDescent="0.2">
      <c r="A566" s="70">
        <v>556</v>
      </c>
      <c r="B566" s="61">
        <v>0.83633093525179869</v>
      </c>
      <c r="C566" s="62">
        <v>50</v>
      </c>
      <c r="D566" s="71">
        <f t="shared" si="50"/>
        <v>79.451438848920873</v>
      </c>
      <c r="E566" s="64">
        <f t="shared" si="51"/>
        <v>96.178057553956847</v>
      </c>
      <c r="F566" s="65">
        <f t="shared" si="52"/>
        <v>183.15647482014393</v>
      </c>
      <c r="G566" s="64">
        <f t="shared" si="53"/>
        <v>196.5377697841727</v>
      </c>
      <c r="H566" s="66">
        <f t="shared" si="55"/>
        <v>31.594424460431661</v>
      </c>
      <c r="I566" s="66">
        <f t="shared" si="54"/>
        <v>33.851169064748206</v>
      </c>
      <c r="J566" s="74">
        <v>0.75224820143884907</v>
      </c>
      <c r="K566" s="61"/>
      <c r="L566" s="62"/>
      <c r="M566" s="55"/>
      <c r="N566" s="55"/>
      <c r="O566" s="55"/>
      <c r="P566" s="55"/>
      <c r="Q566" s="75"/>
      <c r="R566" s="75"/>
      <c r="S566" s="76"/>
    </row>
    <row r="567" spans="1:19" x14ac:dyDescent="0.2">
      <c r="A567" s="70">
        <v>557</v>
      </c>
      <c r="B567" s="61">
        <v>0.83572710951526041</v>
      </c>
      <c r="C567" s="62">
        <v>50</v>
      </c>
      <c r="D567" s="71">
        <f t="shared" si="50"/>
        <v>79.394075403949742</v>
      </c>
      <c r="E567" s="64">
        <f t="shared" si="51"/>
        <v>96.108617594254952</v>
      </c>
      <c r="F567" s="65">
        <f t="shared" si="52"/>
        <v>183.02423698384203</v>
      </c>
      <c r="G567" s="64">
        <f t="shared" si="53"/>
        <v>196.39587073608621</v>
      </c>
      <c r="H567" s="66">
        <f t="shared" si="55"/>
        <v>31.575403949730699</v>
      </c>
      <c r="I567" s="66">
        <f t="shared" si="54"/>
        <v>33.830789946140037</v>
      </c>
      <c r="J567" s="74">
        <v>0.75179533213644523</v>
      </c>
      <c r="K567" s="61"/>
      <c r="L567" s="62"/>
      <c r="M567" s="55"/>
      <c r="N567" s="55"/>
      <c r="O567" s="55"/>
      <c r="P567" s="55"/>
      <c r="Q567" s="75"/>
      <c r="R567" s="75"/>
      <c r="S567" s="76"/>
    </row>
    <row r="568" spans="1:19" x14ac:dyDescent="0.2">
      <c r="A568" s="70">
        <v>558</v>
      </c>
      <c r="B568" s="61">
        <v>0.83512544802867394</v>
      </c>
      <c r="C568" s="62">
        <v>50</v>
      </c>
      <c r="D568" s="71">
        <f t="shared" si="50"/>
        <v>79.336917562724025</v>
      </c>
      <c r="E568" s="64">
        <f t="shared" si="51"/>
        <v>96.039426523297507</v>
      </c>
      <c r="F568" s="65">
        <f t="shared" si="52"/>
        <v>182.89247311827958</v>
      </c>
      <c r="G568" s="64">
        <f t="shared" si="53"/>
        <v>196.25448028673839</v>
      </c>
      <c r="H568" s="66">
        <f t="shared" si="55"/>
        <v>31.556451612903221</v>
      </c>
      <c r="I568" s="66">
        <f t="shared" si="54"/>
        <v>33.810483870967737</v>
      </c>
      <c r="J568" s="74">
        <v>0.75134408602150526</v>
      </c>
      <c r="K568" s="61"/>
      <c r="L568" s="62"/>
      <c r="M568" s="55"/>
      <c r="N568" s="55"/>
      <c r="O568" s="55"/>
      <c r="P568" s="55"/>
      <c r="Q568" s="75"/>
      <c r="R568" s="75"/>
      <c r="S568" s="76"/>
    </row>
    <row r="569" spans="1:19" x14ac:dyDescent="0.2">
      <c r="A569" s="70">
        <v>559</v>
      </c>
      <c r="B569" s="61">
        <v>0.83452593917710205</v>
      </c>
      <c r="C569" s="62">
        <v>50</v>
      </c>
      <c r="D569" s="71">
        <f t="shared" si="50"/>
        <v>79.279964221824699</v>
      </c>
      <c r="E569" s="64">
        <f t="shared" si="51"/>
        <v>95.970483005366731</v>
      </c>
      <c r="F569" s="65">
        <f t="shared" si="52"/>
        <v>182.76118067978535</v>
      </c>
      <c r="G569" s="64">
        <f t="shared" si="53"/>
        <v>196.11359570661898</v>
      </c>
      <c r="H569" s="66">
        <f t="shared" si="55"/>
        <v>31.537567084078713</v>
      </c>
      <c r="I569" s="66">
        <f t="shared" si="54"/>
        <v>33.790250447227194</v>
      </c>
      <c r="J569" s="74">
        <v>0.75089445438282654</v>
      </c>
      <c r="K569" s="61"/>
      <c r="L569" s="62"/>
      <c r="M569" s="55"/>
      <c r="N569" s="55"/>
      <c r="O569" s="55"/>
      <c r="P569" s="55"/>
      <c r="Q569" s="75"/>
      <c r="R569" s="75"/>
      <c r="S569" s="76"/>
    </row>
    <row r="570" spans="1:19" x14ac:dyDescent="0.2">
      <c r="A570" s="70">
        <v>560</v>
      </c>
      <c r="B570" s="61">
        <v>0.83392857142857146</v>
      </c>
      <c r="C570" s="62">
        <v>50</v>
      </c>
      <c r="D570" s="71">
        <f t="shared" si="50"/>
        <v>79.223214285714292</v>
      </c>
      <c r="E570" s="64">
        <f t="shared" si="51"/>
        <v>95.901785714285722</v>
      </c>
      <c r="F570" s="65">
        <f t="shared" si="52"/>
        <v>182.63035714285715</v>
      </c>
      <c r="G570" s="64">
        <f t="shared" si="53"/>
        <v>195.97321428571431</v>
      </c>
      <c r="H570" s="66">
        <f t="shared" si="55"/>
        <v>31.518750000000001</v>
      </c>
      <c r="I570" s="66">
        <f t="shared" si="54"/>
        <v>33.770089285714285</v>
      </c>
      <c r="J570" s="74">
        <v>0.75044642857142863</v>
      </c>
      <c r="K570" s="61"/>
      <c r="L570" s="62"/>
      <c r="M570" s="55"/>
      <c r="N570" s="55"/>
      <c r="O570" s="55"/>
      <c r="P570" s="55"/>
      <c r="Q570" s="75"/>
      <c r="R570" s="75"/>
      <c r="S570" s="76"/>
    </row>
    <row r="571" spans="1:19" ht="10.5" customHeight="1" x14ac:dyDescent="0.2">
      <c r="A571" s="70">
        <v>561</v>
      </c>
      <c r="B571" s="61">
        <v>0.83333333333333337</v>
      </c>
      <c r="C571" s="62">
        <v>50</v>
      </c>
      <c r="D571" s="71">
        <f t="shared" si="50"/>
        <v>79.166666666666671</v>
      </c>
      <c r="E571" s="64">
        <f t="shared" si="51"/>
        <v>95.833333333333343</v>
      </c>
      <c r="F571" s="65">
        <f t="shared" si="52"/>
        <v>182.5</v>
      </c>
      <c r="G571" s="64">
        <f t="shared" si="53"/>
        <v>195.83333333333334</v>
      </c>
      <c r="H571" s="66">
        <f t="shared" si="55"/>
        <v>31.5</v>
      </c>
      <c r="I571" s="66">
        <f t="shared" si="54"/>
        <v>33.75</v>
      </c>
      <c r="J571" s="74">
        <v>0.75</v>
      </c>
      <c r="K571" s="61"/>
      <c r="L571" s="62"/>
      <c r="M571" s="55"/>
      <c r="N571" s="55"/>
      <c r="O571" s="55"/>
      <c r="P571" s="55"/>
      <c r="Q571" s="75"/>
      <c r="R571" s="75"/>
      <c r="S571" s="76"/>
    </row>
    <row r="572" spans="1:19" x14ac:dyDescent="0.2">
      <c r="A572" s="70">
        <v>562</v>
      </c>
      <c r="B572" s="61">
        <v>0.83274021352313166</v>
      </c>
      <c r="C572" s="62">
        <v>50</v>
      </c>
      <c r="D572" s="71">
        <f t="shared" si="50"/>
        <v>79.110320284697508</v>
      </c>
      <c r="E572" s="64">
        <f t="shared" si="51"/>
        <v>95.765124555160142</v>
      </c>
      <c r="F572" s="65">
        <f t="shared" si="52"/>
        <v>182.37010676156584</v>
      </c>
      <c r="G572" s="64">
        <f t="shared" si="53"/>
        <v>195.69395017793593</v>
      </c>
      <c r="H572" s="66">
        <f t="shared" si="55"/>
        <v>31.481316725978651</v>
      </c>
      <c r="I572" s="66">
        <f t="shared" si="54"/>
        <v>33.729982206405694</v>
      </c>
      <c r="J572" s="74">
        <v>0.7495551601423488</v>
      </c>
      <c r="K572" s="61"/>
      <c r="L572" s="62"/>
      <c r="M572" s="55"/>
      <c r="N572" s="55"/>
      <c r="O572" s="55"/>
      <c r="P572" s="55"/>
      <c r="Q572" s="75"/>
      <c r="R572" s="75"/>
      <c r="S572" s="76"/>
    </row>
    <row r="573" spans="1:19" x14ac:dyDescent="0.2">
      <c r="A573" s="70">
        <v>563</v>
      </c>
      <c r="B573" s="61">
        <v>0.83214920071047971</v>
      </c>
      <c r="C573" s="62">
        <v>50</v>
      </c>
      <c r="D573" s="71">
        <f t="shared" si="50"/>
        <v>79.054174067495566</v>
      </c>
      <c r="E573" s="64">
        <f t="shared" si="51"/>
        <v>95.697158081705169</v>
      </c>
      <c r="F573" s="65">
        <f t="shared" si="52"/>
        <v>182.24067495559507</v>
      </c>
      <c r="G573" s="64">
        <f t="shared" si="53"/>
        <v>195.55506216696273</v>
      </c>
      <c r="H573" s="66">
        <f t="shared" si="55"/>
        <v>31.462699822380106</v>
      </c>
      <c r="I573" s="66">
        <f t="shared" si="54"/>
        <v>33.710035523978689</v>
      </c>
      <c r="J573" s="74">
        <v>0.7491119005328597</v>
      </c>
      <c r="K573" s="61"/>
      <c r="L573" s="62"/>
      <c r="M573" s="55"/>
      <c r="N573" s="55"/>
      <c r="O573" s="55"/>
      <c r="P573" s="55"/>
      <c r="Q573" s="75"/>
      <c r="R573" s="75"/>
      <c r="S573" s="76"/>
    </row>
    <row r="574" spans="1:19" x14ac:dyDescent="0.2">
      <c r="A574" s="70">
        <v>564</v>
      </c>
      <c r="B574" s="61">
        <v>0.83156028368794344</v>
      </c>
      <c r="C574" s="62">
        <v>50</v>
      </c>
      <c r="D574" s="71">
        <f t="shared" si="50"/>
        <v>78.998226950354621</v>
      </c>
      <c r="E574" s="64">
        <f t="shared" si="51"/>
        <v>95.629432624113491</v>
      </c>
      <c r="F574" s="65">
        <f t="shared" si="52"/>
        <v>182.11170212765961</v>
      </c>
      <c r="G574" s="64">
        <f t="shared" si="53"/>
        <v>195.41666666666671</v>
      </c>
      <c r="H574" s="66">
        <f t="shared" si="55"/>
        <v>31.444148936170208</v>
      </c>
      <c r="I574" s="66">
        <f t="shared" si="54"/>
        <v>33.690159574468083</v>
      </c>
      <c r="J574" s="74">
        <v>0.74867021276595735</v>
      </c>
      <c r="K574" s="61"/>
      <c r="L574" s="62"/>
      <c r="M574" s="55"/>
      <c r="N574" s="55"/>
      <c r="O574" s="55"/>
      <c r="P574" s="55"/>
      <c r="Q574" s="75"/>
      <c r="R574" s="75"/>
      <c r="S574" s="76"/>
    </row>
    <row r="575" spans="1:19" x14ac:dyDescent="0.2">
      <c r="A575" s="70">
        <v>565</v>
      </c>
      <c r="B575" s="61">
        <v>0.83097345132743361</v>
      </c>
      <c r="C575" s="62">
        <v>50</v>
      </c>
      <c r="D575" s="71">
        <f t="shared" si="50"/>
        <v>78.942477876106196</v>
      </c>
      <c r="E575" s="64">
        <f t="shared" si="51"/>
        <v>95.561946902654867</v>
      </c>
      <c r="F575" s="65">
        <f t="shared" si="52"/>
        <v>181.98318584070796</v>
      </c>
      <c r="G575" s="64">
        <f t="shared" si="53"/>
        <v>195.27876106194691</v>
      </c>
      <c r="H575" s="66">
        <f t="shared" si="55"/>
        <v>31.425663716814157</v>
      </c>
      <c r="I575" s="66">
        <f t="shared" si="54"/>
        <v>33.670353982300881</v>
      </c>
      <c r="J575" s="74">
        <v>0.74823008849557515</v>
      </c>
      <c r="K575" s="61"/>
      <c r="L575" s="62"/>
      <c r="M575" s="55"/>
      <c r="N575" s="55"/>
      <c r="O575" s="55"/>
      <c r="P575" s="55"/>
      <c r="Q575" s="75"/>
      <c r="R575" s="75"/>
      <c r="S575" s="76"/>
    </row>
    <row r="576" spans="1:19" x14ac:dyDescent="0.2">
      <c r="A576" s="70">
        <v>566</v>
      </c>
      <c r="B576" s="61">
        <v>0.83038869257950532</v>
      </c>
      <c r="C576" s="62">
        <v>50</v>
      </c>
      <c r="D576" s="71">
        <f t="shared" si="50"/>
        <v>78.886925795053003</v>
      </c>
      <c r="E576" s="64">
        <f t="shared" si="51"/>
        <v>95.494699646643113</v>
      </c>
      <c r="F576" s="65">
        <f t="shared" si="52"/>
        <v>181.85512367491165</v>
      </c>
      <c r="G576" s="64">
        <f t="shared" si="53"/>
        <v>195.14134275618375</v>
      </c>
      <c r="H576" s="66">
        <f t="shared" si="55"/>
        <v>31.407243816254422</v>
      </c>
      <c r="I576" s="66">
        <f t="shared" si="54"/>
        <v>33.650618374558306</v>
      </c>
      <c r="J576" s="74">
        <v>0.74779151943462907</v>
      </c>
      <c r="K576" s="61"/>
      <c r="L576" s="62"/>
      <c r="M576" s="55"/>
      <c r="N576" s="55"/>
      <c r="O576" s="55"/>
      <c r="P576" s="55"/>
      <c r="Q576" s="75"/>
      <c r="R576" s="75"/>
      <c r="S576" s="76"/>
    </row>
    <row r="577" spans="1:19" x14ac:dyDescent="0.2">
      <c r="A577" s="70">
        <v>567</v>
      </c>
      <c r="B577" s="61">
        <v>0.82980599647266318</v>
      </c>
      <c r="C577" s="62">
        <v>50</v>
      </c>
      <c r="D577" s="71">
        <f t="shared" si="50"/>
        <v>78.831569664903</v>
      </c>
      <c r="E577" s="64">
        <f t="shared" si="51"/>
        <v>95.427689594356266</v>
      </c>
      <c r="F577" s="65">
        <f t="shared" si="52"/>
        <v>181.72751322751324</v>
      </c>
      <c r="G577" s="64">
        <f t="shared" si="53"/>
        <v>195.00440917107585</v>
      </c>
      <c r="H577" s="66">
        <f t="shared" si="55"/>
        <v>31.388888888888893</v>
      </c>
      <c r="I577" s="66">
        <f t="shared" si="54"/>
        <v>33.630952380952387</v>
      </c>
      <c r="J577" s="74">
        <v>0.74735449735449744</v>
      </c>
      <c r="K577" s="61"/>
      <c r="L577" s="62"/>
      <c r="M577" s="55"/>
      <c r="N577" s="55"/>
      <c r="O577" s="55"/>
      <c r="P577" s="55"/>
      <c r="Q577" s="75"/>
      <c r="R577" s="75"/>
      <c r="S577" s="76"/>
    </row>
    <row r="578" spans="1:19" x14ac:dyDescent="0.2">
      <c r="A578" s="70">
        <v>568</v>
      </c>
      <c r="B578" s="61">
        <v>0.82922535211267612</v>
      </c>
      <c r="C578" s="62">
        <v>50</v>
      </c>
      <c r="D578" s="71">
        <f t="shared" si="50"/>
        <v>78.776408450704224</v>
      </c>
      <c r="E578" s="64">
        <f t="shared" si="51"/>
        <v>95.360915492957758</v>
      </c>
      <c r="F578" s="65">
        <f t="shared" si="52"/>
        <v>181.60035211267606</v>
      </c>
      <c r="G578" s="64">
        <f t="shared" si="53"/>
        <v>194.86795774647888</v>
      </c>
      <c r="H578" s="66">
        <f t="shared" si="55"/>
        <v>31.370598591549296</v>
      </c>
      <c r="I578" s="66">
        <f t="shared" si="54"/>
        <v>33.611355633802816</v>
      </c>
      <c r="J578" s="74">
        <v>0.746919014084507</v>
      </c>
      <c r="K578" s="61"/>
      <c r="L578" s="62"/>
      <c r="M578" s="55"/>
      <c r="N578" s="55"/>
      <c r="O578" s="55"/>
      <c r="P578" s="55"/>
      <c r="Q578" s="75"/>
      <c r="R578" s="75"/>
      <c r="S578" s="76"/>
    </row>
    <row r="579" spans="1:19" x14ac:dyDescent="0.2">
      <c r="A579" s="70">
        <v>569</v>
      </c>
      <c r="B579" s="61">
        <v>0.82864674868189825</v>
      </c>
      <c r="C579" s="62">
        <v>50</v>
      </c>
      <c r="D579" s="71">
        <f t="shared" si="50"/>
        <v>78.721441124780327</v>
      </c>
      <c r="E579" s="64">
        <f t="shared" si="51"/>
        <v>95.294376098418297</v>
      </c>
      <c r="F579" s="65">
        <f t="shared" si="52"/>
        <v>181.47363796133573</v>
      </c>
      <c r="G579" s="64">
        <f t="shared" si="53"/>
        <v>194.73198594024609</v>
      </c>
      <c r="H579" s="66">
        <f t="shared" si="55"/>
        <v>31.352372583479792</v>
      </c>
      <c r="I579" s="66">
        <f t="shared" si="54"/>
        <v>33.591827768014063</v>
      </c>
      <c r="J579" s="74">
        <v>0.74648506151142358</v>
      </c>
      <c r="K579" s="61"/>
      <c r="L579" s="62"/>
      <c r="M579" s="55"/>
      <c r="N579" s="55"/>
      <c r="O579" s="55"/>
      <c r="P579" s="55"/>
      <c r="Q579" s="75"/>
      <c r="R579" s="75"/>
      <c r="S579" s="76"/>
    </row>
    <row r="580" spans="1:19" x14ac:dyDescent="0.2">
      <c r="A580" s="70">
        <v>570</v>
      </c>
      <c r="B580" s="61">
        <v>0.82807017543859662</v>
      </c>
      <c r="C580" s="62">
        <v>50</v>
      </c>
      <c r="D580" s="71">
        <f t="shared" si="50"/>
        <v>78.666666666666686</v>
      </c>
      <c r="E580" s="64">
        <f t="shared" si="51"/>
        <v>95.228070175438617</v>
      </c>
      <c r="F580" s="65">
        <f t="shared" si="52"/>
        <v>181.34736842105266</v>
      </c>
      <c r="G580" s="64">
        <f t="shared" si="53"/>
        <v>194.59649122807019</v>
      </c>
      <c r="H580" s="66">
        <f t="shared" si="55"/>
        <v>31.334210526315797</v>
      </c>
      <c r="I580" s="66">
        <f t="shared" si="54"/>
        <v>33.572368421052637</v>
      </c>
      <c r="J580" s="74">
        <v>0.74605263157894752</v>
      </c>
      <c r="K580" s="61"/>
      <c r="L580" s="62"/>
      <c r="M580" s="55"/>
      <c r="N580" s="55"/>
      <c r="O580" s="55"/>
      <c r="P580" s="55"/>
      <c r="Q580" s="75"/>
      <c r="R580" s="75"/>
      <c r="S580" s="76"/>
    </row>
    <row r="581" spans="1:19" x14ac:dyDescent="0.2">
      <c r="A581" s="70">
        <v>571</v>
      </c>
      <c r="B581" s="61">
        <v>0.82749562171628732</v>
      </c>
      <c r="C581" s="62">
        <v>50</v>
      </c>
      <c r="D581" s="71">
        <f t="shared" si="50"/>
        <v>78.612084063047291</v>
      </c>
      <c r="E581" s="64">
        <f t="shared" si="51"/>
        <v>95.161996497373039</v>
      </c>
      <c r="F581" s="65">
        <f t="shared" si="52"/>
        <v>181.22154115586693</v>
      </c>
      <c r="G581" s="64">
        <f t="shared" si="53"/>
        <v>194.46147110332751</v>
      </c>
      <c r="H581" s="66">
        <f t="shared" si="55"/>
        <v>31.316112084063043</v>
      </c>
      <c r="I581" s="66">
        <f t="shared" si="54"/>
        <v>33.55297723292469</v>
      </c>
      <c r="J581" s="74">
        <v>0.7456217162872153</v>
      </c>
      <c r="K581" s="61"/>
      <c r="L581" s="62"/>
      <c r="M581" s="55"/>
      <c r="N581" s="55"/>
      <c r="O581" s="55"/>
      <c r="P581" s="55"/>
      <c r="Q581" s="75"/>
      <c r="R581" s="75"/>
      <c r="S581" s="76"/>
    </row>
    <row r="582" spans="1:19" x14ac:dyDescent="0.2">
      <c r="A582" s="70">
        <v>572</v>
      </c>
      <c r="B582" s="61">
        <v>0.82692307692307698</v>
      </c>
      <c r="C582" s="62">
        <v>50</v>
      </c>
      <c r="D582" s="71">
        <f t="shared" si="50"/>
        <v>78.557692307692307</v>
      </c>
      <c r="E582" s="64">
        <f t="shared" si="51"/>
        <v>95.096153846153854</v>
      </c>
      <c r="F582" s="65">
        <f t="shared" si="52"/>
        <v>181.09615384615387</v>
      </c>
      <c r="G582" s="64">
        <f t="shared" si="53"/>
        <v>194.32692307692309</v>
      </c>
      <c r="H582" s="66">
        <f t="shared" si="55"/>
        <v>31.29807692307692</v>
      </c>
      <c r="I582" s="66">
        <f t="shared" si="54"/>
        <v>33.53365384615384</v>
      </c>
      <c r="J582" s="74">
        <v>0.7451923076923076</v>
      </c>
      <c r="K582" s="61"/>
      <c r="L582" s="62"/>
      <c r="M582" s="55"/>
      <c r="N582" s="55"/>
      <c r="O582" s="55"/>
      <c r="P582" s="55"/>
      <c r="Q582" s="75"/>
      <c r="R582" s="75"/>
      <c r="S582" s="76"/>
    </row>
    <row r="583" spans="1:19" x14ac:dyDescent="0.2">
      <c r="A583" s="70">
        <v>573</v>
      </c>
      <c r="B583" s="61">
        <v>0.82635253054101221</v>
      </c>
      <c r="C583" s="62">
        <v>50</v>
      </c>
      <c r="D583" s="71">
        <f t="shared" si="50"/>
        <v>78.503490401396164</v>
      </c>
      <c r="E583" s="64">
        <f t="shared" si="51"/>
        <v>95.030541012216403</v>
      </c>
      <c r="F583" s="65">
        <f t="shared" si="52"/>
        <v>180.97120418848166</v>
      </c>
      <c r="G583" s="64">
        <f t="shared" si="53"/>
        <v>194.19284467713786</v>
      </c>
      <c r="H583" s="66">
        <f t="shared" si="55"/>
        <v>31.280104712041886</v>
      </c>
      <c r="I583" s="66">
        <f t="shared" si="54"/>
        <v>33.514397905759168</v>
      </c>
      <c r="J583" s="74">
        <v>0.74476439790575921</v>
      </c>
      <c r="K583" s="61"/>
      <c r="L583" s="62"/>
      <c r="M583" s="55"/>
      <c r="N583" s="55"/>
      <c r="O583" s="55"/>
      <c r="P583" s="55"/>
      <c r="Q583" s="75"/>
      <c r="R583" s="75"/>
      <c r="S583" s="76"/>
    </row>
    <row r="584" spans="1:19" x14ac:dyDescent="0.2">
      <c r="A584" s="70">
        <v>574</v>
      </c>
      <c r="B584" s="61">
        <v>0.82578397212543553</v>
      </c>
      <c r="C584" s="62">
        <v>50</v>
      </c>
      <c r="D584" s="71">
        <f t="shared" si="50"/>
        <v>78.449477351916372</v>
      </c>
      <c r="E584" s="64">
        <f t="shared" si="51"/>
        <v>94.965156794425084</v>
      </c>
      <c r="F584" s="65">
        <f t="shared" si="52"/>
        <v>180.84668989547038</v>
      </c>
      <c r="G584" s="64">
        <f t="shared" si="53"/>
        <v>194.05923344947735</v>
      </c>
      <c r="H584" s="66">
        <f t="shared" si="55"/>
        <v>31.262195121951223</v>
      </c>
      <c r="I584" s="66">
        <f t="shared" si="54"/>
        <v>33.495209059233453</v>
      </c>
      <c r="J584" s="74">
        <v>0.74433797909407673</v>
      </c>
      <c r="K584" s="61"/>
      <c r="L584" s="62"/>
      <c r="M584" s="55"/>
      <c r="N584" s="55"/>
      <c r="O584" s="55"/>
      <c r="P584" s="55"/>
      <c r="Q584" s="75"/>
      <c r="R584" s="75"/>
      <c r="S584" s="76"/>
    </row>
    <row r="585" spans="1:19" x14ac:dyDescent="0.2">
      <c r="A585" s="70">
        <v>575</v>
      </c>
      <c r="B585" s="61">
        <v>0.8252173913043479</v>
      </c>
      <c r="C585" s="62">
        <v>50</v>
      </c>
      <c r="D585" s="71">
        <f t="shared" si="50"/>
        <v>78.395652173913049</v>
      </c>
      <c r="E585" s="64">
        <f t="shared" si="51"/>
        <v>94.9</v>
      </c>
      <c r="F585" s="65">
        <f t="shared" si="52"/>
        <v>180.72260869565218</v>
      </c>
      <c r="G585" s="64">
        <f t="shared" si="53"/>
        <v>193.92608695652174</v>
      </c>
      <c r="H585" s="66">
        <f t="shared" si="55"/>
        <v>31.244347826086958</v>
      </c>
      <c r="I585" s="66">
        <f t="shared" si="54"/>
        <v>33.47608695652174</v>
      </c>
      <c r="J585" s="74">
        <v>0.74391304347826093</v>
      </c>
      <c r="K585" s="61"/>
      <c r="L585" s="62"/>
      <c r="M585" s="55"/>
      <c r="N585" s="55"/>
      <c r="O585" s="55"/>
      <c r="P585" s="55"/>
      <c r="Q585" s="75"/>
      <c r="R585" s="75"/>
      <c r="S585" s="76"/>
    </row>
    <row r="586" spans="1:19" x14ac:dyDescent="0.2">
      <c r="A586" s="70">
        <v>576</v>
      </c>
      <c r="B586" s="61">
        <v>0.8246527777777779</v>
      </c>
      <c r="C586" s="62">
        <v>50</v>
      </c>
      <c r="D586" s="71">
        <f t="shared" si="50"/>
        <v>78.3420138888889</v>
      </c>
      <c r="E586" s="64">
        <f t="shared" si="51"/>
        <v>94.835069444444457</v>
      </c>
      <c r="F586" s="65">
        <f t="shared" si="52"/>
        <v>180.59895833333337</v>
      </c>
      <c r="G586" s="64">
        <f t="shared" si="53"/>
        <v>193.7934027777778</v>
      </c>
      <c r="H586" s="66">
        <f t="shared" si="55"/>
        <v>31.226562499999996</v>
      </c>
      <c r="I586" s="66">
        <f t="shared" si="54"/>
        <v>33.45703125</v>
      </c>
      <c r="J586" s="74">
        <v>0.74348958333333326</v>
      </c>
      <c r="K586" s="61"/>
      <c r="L586" s="62"/>
      <c r="M586" s="55"/>
      <c r="N586" s="55"/>
      <c r="O586" s="55"/>
      <c r="P586" s="55"/>
      <c r="Q586" s="75"/>
      <c r="R586" s="75"/>
      <c r="S586" s="76"/>
    </row>
    <row r="587" spans="1:19" x14ac:dyDescent="0.2">
      <c r="A587" s="70">
        <v>577</v>
      </c>
      <c r="B587" s="61">
        <v>0.82409012131715775</v>
      </c>
      <c r="C587" s="62">
        <v>50</v>
      </c>
      <c r="D587" s="71">
        <f t="shared" ref="D587:D650" si="56">B587*$D$7</f>
        <v>78.288561525129992</v>
      </c>
      <c r="E587" s="64">
        <f t="shared" ref="E587:E650" si="57">B587*$E$7</f>
        <v>94.770363951473144</v>
      </c>
      <c r="F587" s="65">
        <f t="shared" ref="F587:F650" si="58">B587*$F$7</f>
        <v>180.47573656845753</v>
      </c>
      <c r="G587" s="64">
        <f t="shared" ref="G587:G650" si="59">B587*$G$7</f>
        <v>193.66117850953208</v>
      </c>
      <c r="H587" s="66">
        <f t="shared" si="55"/>
        <v>31.20883882149047</v>
      </c>
      <c r="I587" s="66">
        <f t="shared" ref="I587:I650" si="60">$I$7*J587</f>
        <v>33.438041594454077</v>
      </c>
      <c r="J587" s="74">
        <v>0.74306759098786834</v>
      </c>
      <c r="K587" s="61"/>
      <c r="L587" s="62"/>
      <c r="M587" s="55"/>
      <c r="N587" s="55"/>
      <c r="O587" s="55"/>
      <c r="P587" s="55"/>
      <c r="Q587" s="75"/>
      <c r="R587" s="75"/>
      <c r="S587" s="76"/>
    </row>
    <row r="588" spans="1:19" x14ac:dyDescent="0.2">
      <c r="A588" s="70">
        <v>578</v>
      </c>
      <c r="B588" s="61">
        <v>0.82352941176470584</v>
      </c>
      <c r="C588" s="62">
        <v>50</v>
      </c>
      <c r="D588" s="71">
        <f t="shared" si="56"/>
        <v>78.235294117647058</v>
      </c>
      <c r="E588" s="64">
        <f t="shared" si="57"/>
        <v>94.705882352941174</v>
      </c>
      <c r="F588" s="65">
        <f t="shared" si="58"/>
        <v>180.35294117647058</v>
      </c>
      <c r="G588" s="64">
        <f t="shared" si="59"/>
        <v>193.52941176470588</v>
      </c>
      <c r="H588" s="66">
        <f t="shared" ref="H588:H651" si="61">J588*$H$7</f>
        <v>31.191176470588236</v>
      </c>
      <c r="I588" s="66">
        <f t="shared" si="60"/>
        <v>33.419117647058826</v>
      </c>
      <c r="J588" s="74">
        <v>0.74264705882352944</v>
      </c>
      <c r="K588" s="61"/>
      <c r="L588" s="62"/>
      <c r="M588" s="55"/>
      <c r="N588" s="55"/>
      <c r="O588" s="55"/>
      <c r="P588" s="55"/>
      <c r="Q588" s="75"/>
      <c r="R588" s="75"/>
      <c r="S588" s="76"/>
    </row>
    <row r="589" spans="1:19" x14ac:dyDescent="0.2">
      <c r="A589" s="70">
        <v>579</v>
      </c>
      <c r="B589" s="61">
        <v>0.8229706390328152</v>
      </c>
      <c r="C589" s="62">
        <v>50</v>
      </c>
      <c r="D589" s="71">
        <f t="shared" si="56"/>
        <v>78.182210708117438</v>
      </c>
      <c r="E589" s="64">
        <f t="shared" si="57"/>
        <v>94.641623488773746</v>
      </c>
      <c r="F589" s="65">
        <f t="shared" si="58"/>
        <v>180.23056994818654</v>
      </c>
      <c r="G589" s="64">
        <f t="shared" si="59"/>
        <v>193.39810017271157</v>
      </c>
      <c r="H589" s="66">
        <f t="shared" si="61"/>
        <v>31.173575129533681</v>
      </c>
      <c r="I589" s="66">
        <f t="shared" si="60"/>
        <v>33.400259067357517</v>
      </c>
      <c r="J589" s="74">
        <v>0.74222797927461148</v>
      </c>
      <c r="K589" s="61"/>
      <c r="L589" s="62"/>
      <c r="M589" s="55"/>
      <c r="N589" s="55"/>
      <c r="O589" s="55"/>
      <c r="P589" s="55"/>
      <c r="Q589" s="75"/>
      <c r="R589" s="75"/>
      <c r="S589" s="76"/>
    </row>
    <row r="590" spans="1:19" x14ac:dyDescent="0.2">
      <c r="A590" s="70">
        <v>580</v>
      </c>
      <c r="B590" s="61">
        <v>0.82241379310344831</v>
      </c>
      <c r="C590" s="62">
        <v>50</v>
      </c>
      <c r="D590" s="71">
        <f t="shared" si="56"/>
        <v>78.129310344827587</v>
      </c>
      <c r="E590" s="64">
        <f t="shared" si="57"/>
        <v>94.577586206896555</v>
      </c>
      <c r="F590" s="65">
        <f t="shared" si="58"/>
        <v>180.10862068965517</v>
      </c>
      <c r="G590" s="64">
        <f t="shared" si="59"/>
        <v>193.26724137931035</v>
      </c>
      <c r="H590" s="66">
        <f t="shared" si="61"/>
        <v>31.156034482758628</v>
      </c>
      <c r="I590" s="66">
        <f t="shared" si="60"/>
        <v>33.381465517241388</v>
      </c>
      <c r="J590" s="74">
        <v>0.74181034482758634</v>
      </c>
      <c r="K590" s="61"/>
      <c r="L590" s="62"/>
      <c r="M590" s="55"/>
      <c r="N590" s="55"/>
      <c r="O590" s="55"/>
      <c r="P590" s="55"/>
      <c r="Q590" s="75"/>
      <c r="R590" s="75"/>
      <c r="S590" s="76"/>
    </row>
    <row r="591" spans="1:19" x14ac:dyDescent="0.2">
      <c r="A591" s="70">
        <v>581</v>
      </c>
      <c r="B591" s="61">
        <v>0.82185886402753872</v>
      </c>
      <c r="C591" s="62">
        <v>50</v>
      </c>
      <c r="D591" s="71">
        <f t="shared" si="56"/>
        <v>78.076592082616173</v>
      </c>
      <c r="E591" s="64">
        <f t="shared" si="57"/>
        <v>94.513769363166958</v>
      </c>
      <c r="F591" s="65">
        <f t="shared" si="58"/>
        <v>179.98709122203098</v>
      </c>
      <c r="G591" s="64">
        <f t="shared" si="59"/>
        <v>193.13683304647159</v>
      </c>
      <c r="H591" s="66">
        <f t="shared" si="61"/>
        <v>31.138554216867476</v>
      </c>
      <c r="I591" s="66">
        <f t="shared" si="60"/>
        <v>33.362736660929436</v>
      </c>
      <c r="J591" s="74">
        <v>0.74139414802065418</v>
      </c>
      <c r="K591" s="61"/>
      <c r="L591" s="62"/>
      <c r="M591" s="55"/>
      <c r="N591" s="55"/>
      <c r="O591" s="55"/>
      <c r="P591" s="55"/>
      <c r="Q591" s="75"/>
      <c r="R591" s="75"/>
      <c r="S591" s="76"/>
    </row>
    <row r="592" spans="1:19" x14ac:dyDescent="0.2">
      <c r="A592" s="70">
        <v>582</v>
      </c>
      <c r="B592" s="61">
        <v>0.82130584192439882</v>
      </c>
      <c r="C592" s="62">
        <v>50</v>
      </c>
      <c r="D592" s="71">
        <f t="shared" si="56"/>
        <v>78.024054982817887</v>
      </c>
      <c r="E592" s="64">
        <f t="shared" si="57"/>
        <v>94.450171821305858</v>
      </c>
      <c r="F592" s="65">
        <f t="shared" si="58"/>
        <v>179.86597938144334</v>
      </c>
      <c r="G592" s="64">
        <f t="shared" si="59"/>
        <v>193.00687285223373</v>
      </c>
      <c r="H592" s="66">
        <f t="shared" si="61"/>
        <v>31.121134020618559</v>
      </c>
      <c r="I592" s="66">
        <f t="shared" si="60"/>
        <v>33.344072164948457</v>
      </c>
      <c r="J592" s="74">
        <v>0.740979381443299</v>
      </c>
      <c r="K592" s="61"/>
      <c r="L592" s="62"/>
      <c r="M592" s="55"/>
      <c r="N592" s="55"/>
      <c r="O592" s="55"/>
      <c r="P592" s="55"/>
      <c r="Q592" s="75"/>
      <c r="R592" s="75"/>
      <c r="S592" s="76"/>
    </row>
    <row r="593" spans="1:19" x14ac:dyDescent="0.2">
      <c r="A593" s="70">
        <v>583</v>
      </c>
      <c r="B593" s="61">
        <v>0.82075471698113223</v>
      </c>
      <c r="C593" s="62">
        <v>50</v>
      </c>
      <c r="D593" s="71">
        <f t="shared" si="56"/>
        <v>77.971698113207566</v>
      </c>
      <c r="E593" s="64">
        <f t="shared" si="57"/>
        <v>94.386792452830207</v>
      </c>
      <c r="F593" s="65">
        <f t="shared" si="58"/>
        <v>179.74528301886795</v>
      </c>
      <c r="G593" s="64">
        <f t="shared" si="59"/>
        <v>192.87735849056608</v>
      </c>
      <c r="H593" s="66">
        <f t="shared" si="61"/>
        <v>31.10377358490566</v>
      </c>
      <c r="I593" s="66">
        <f t="shared" si="60"/>
        <v>33.325471698113205</v>
      </c>
      <c r="J593" s="74">
        <v>0.74056603773584906</v>
      </c>
      <c r="K593" s="61"/>
      <c r="L593" s="62"/>
      <c r="M593" s="55"/>
      <c r="N593" s="55"/>
      <c r="O593" s="55"/>
      <c r="P593" s="55"/>
      <c r="Q593" s="75"/>
      <c r="R593" s="75"/>
      <c r="S593" s="76"/>
    </row>
    <row r="594" spans="1:19" x14ac:dyDescent="0.2">
      <c r="A594" s="70">
        <v>584</v>
      </c>
      <c r="B594" s="61">
        <v>0.8202054794520548</v>
      </c>
      <c r="C594" s="62">
        <v>50</v>
      </c>
      <c r="D594" s="71">
        <f t="shared" si="56"/>
        <v>77.919520547945211</v>
      </c>
      <c r="E594" s="64">
        <f t="shared" si="57"/>
        <v>94.323630136986296</v>
      </c>
      <c r="F594" s="65">
        <f t="shared" si="58"/>
        <v>179.625</v>
      </c>
      <c r="G594" s="64">
        <f t="shared" si="59"/>
        <v>192.74828767123287</v>
      </c>
      <c r="H594" s="66">
        <f t="shared" si="61"/>
        <v>31.086472602739725</v>
      </c>
      <c r="I594" s="66">
        <f t="shared" si="60"/>
        <v>33.306934931506845</v>
      </c>
      <c r="J594" s="74">
        <v>0.74015410958904104</v>
      </c>
      <c r="K594" s="61"/>
      <c r="L594" s="62"/>
      <c r="M594" s="55"/>
      <c r="N594" s="55"/>
      <c r="O594" s="55"/>
      <c r="P594" s="55"/>
      <c r="Q594" s="75"/>
      <c r="R594" s="75"/>
      <c r="S594" s="76"/>
    </row>
    <row r="595" spans="1:19" x14ac:dyDescent="0.2">
      <c r="A595" s="70">
        <v>585</v>
      </c>
      <c r="B595" s="61">
        <v>0.81965811965811963</v>
      </c>
      <c r="C595" s="62">
        <v>50</v>
      </c>
      <c r="D595" s="71">
        <f t="shared" si="56"/>
        <v>77.867521367521363</v>
      </c>
      <c r="E595" s="64">
        <f t="shared" si="57"/>
        <v>94.260683760683762</v>
      </c>
      <c r="F595" s="65">
        <f t="shared" si="58"/>
        <v>179.50512820512819</v>
      </c>
      <c r="G595" s="64">
        <f t="shared" si="59"/>
        <v>192.61965811965811</v>
      </c>
      <c r="H595" s="66">
        <f t="shared" si="61"/>
        <v>31.069230769230767</v>
      </c>
      <c r="I595" s="66">
        <f t="shared" si="60"/>
        <v>33.288461538461533</v>
      </c>
      <c r="J595" s="74">
        <v>0.73974358974358967</v>
      </c>
      <c r="K595" s="61"/>
      <c r="L595" s="62"/>
      <c r="M595" s="55"/>
      <c r="N595" s="55"/>
      <c r="O595" s="55"/>
      <c r="P595" s="55"/>
      <c r="Q595" s="75"/>
      <c r="R595" s="75"/>
      <c r="S595" s="76"/>
    </row>
    <row r="596" spans="1:19" x14ac:dyDescent="0.2">
      <c r="A596" s="70">
        <v>586</v>
      </c>
      <c r="B596" s="61">
        <v>0.8191126279863481</v>
      </c>
      <c r="C596" s="62">
        <v>50</v>
      </c>
      <c r="D596" s="71">
        <f t="shared" si="56"/>
        <v>77.815699658703068</v>
      </c>
      <c r="E596" s="64">
        <f t="shared" si="57"/>
        <v>94.197952218430032</v>
      </c>
      <c r="F596" s="65">
        <f t="shared" si="58"/>
        <v>179.38566552901023</v>
      </c>
      <c r="G596" s="64">
        <f t="shared" si="59"/>
        <v>192.49146757679179</v>
      </c>
      <c r="H596" s="66">
        <f t="shared" si="61"/>
        <v>31.052047781569964</v>
      </c>
      <c r="I596" s="66">
        <f t="shared" si="60"/>
        <v>33.270051194539249</v>
      </c>
      <c r="J596" s="74">
        <v>0.73933447098976102</v>
      </c>
      <c r="K596" s="61"/>
      <c r="L596" s="62"/>
      <c r="M596" s="55"/>
      <c r="N596" s="55"/>
      <c r="O596" s="55"/>
      <c r="P596" s="55"/>
      <c r="Q596" s="75"/>
      <c r="R596" s="75"/>
      <c r="S596" s="76"/>
    </row>
    <row r="597" spans="1:19" x14ac:dyDescent="0.2">
      <c r="A597" s="70">
        <v>587</v>
      </c>
      <c r="B597" s="61">
        <v>0.81856899488926749</v>
      </c>
      <c r="C597" s="62">
        <v>50</v>
      </c>
      <c r="D597" s="71">
        <f t="shared" si="56"/>
        <v>77.764054514480407</v>
      </c>
      <c r="E597" s="64">
        <f t="shared" si="57"/>
        <v>94.135434412265766</v>
      </c>
      <c r="F597" s="65">
        <f t="shared" si="58"/>
        <v>179.26660988074957</v>
      </c>
      <c r="G597" s="64">
        <f t="shared" si="59"/>
        <v>192.36371379897787</v>
      </c>
      <c r="H597" s="66">
        <f t="shared" si="61"/>
        <v>31.034923339011925</v>
      </c>
      <c r="I597" s="66">
        <f t="shared" si="60"/>
        <v>33.251703577512778</v>
      </c>
      <c r="J597" s="74">
        <v>0.73892674616695064</v>
      </c>
      <c r="K597" s="61"/>
      <c r="L597" s="62"/>
      <c r="M597" s="55"/>
      <c r="N597" s="55"/>
      <c r="O597" s="55"/>
      <c r="P597" s="55"/>
      <c r="Q597" s="75"/>
      <c r="R597" s="75"/>
      <c r="S597" s="76"/>
    </row>
    <row r="598" spans="1:19" x14ac:dyDescent="0.2">
      <c r="A598" s="70">
        <v>588</v>
      </c>
      <c r="B598" s="61">
        <v>0.81802721088435382</v>
      </c>
      <c r="C598" s="62">
        <v>50</v>
      </c>
      <c r="D598" s="71">
        <f t="shared" si="56"/>
        <v>77.712585034013614</v>
      </c>
      <c r="E598" s="64">
        <f t="shared" si="57"/>
        <v>94.073129251700692</v>
      </c>
      <c r="F598" s="65">
        <f t="shared" si="58"/>
        <v>179.14795918367349</v>
      </c>
      <c r="G598" s="64">
        <f t="shared" si="59"/>
        <v>192.23639455782316</v>
      </c>
      <c r="H598" s="66">
        <f t="shared" si="61"/>
        <v>31.017857142857146</v>
      </c>
      <c r="I598" s="66">
        <f t="shared" si="60"/>
        <v>33.233418367346943</v>
      </c>
      <c r="J598" s="74">
        <v>0.73852040816326536</v>
      </c>
      <c r="K598" s="61"/>
      <c r="L598" s="62"/>
      <c r="M598" s="55"/>
      <c r="N598" s="55"/>
      <c r="O598" s="55"/>
      <c r="P598" s="55"/>
      <c r="Q598" s="75"/>
      <c r="R598" s="75"/>
      <c r="S598" s="76"/>
    </row>
    <row r="599" spans="1:19" x14ac:dyDescent="0.2">
      <c r="A599" s="70">
        <v>589</v>
      </c>
      <c r="B599" s="61">
        <v>0.81748726655348058</v>
      </c>
      <c r="C599" s="62">
        <v>50</v>
      </c>
      <c r="D599" s="71">
        <f t="shared" si="56"/>
        <v>77.661290322580655</v>
      </c>
      <c r="E599" s="64">
        <f t="shared" si="57"/>
        <v>94.011035653650268</v>
      </c>
      <c r="F599" s="65">
        <f t="shared" si="58"/>
        <v>179.02971137521226</v>
      </c>
      <c r="G599" s="64">
        <f t="shared" si="59"/>
        <v>192.10950764006793</v>
      </c>
      <c r="H599" s="66">
        <f t="shared" si="61"/>
        <v>31.000848896434636</v>
      </c>
      <c r="I599" s="66">
        <f t="shared" si="60"/>
        <v>33.215195246179967</v>
      </c>
      <c r="J599" s="74">
        <v>0.73811544991511036</v>
      </c>
      <c r="K599" s="61"/>
      <c r="L599" s="62"/>
      <c r="M599" s="55"/>
      <c r="N599" s="55"/>
      <c r="O599" s="55"/>
      <c r="P599" s="55"/>
      <c r="Q599" s="75"/>
      <c r="R599" s="75"/>
      <c r="S599" s="76"/>
    </row>
    <row r="600" spans="1:19" x14ac:dyDescent="0.2">
      <c r="A600" s="70">
        <v>590</v>
      </c>
      <c r="B600" s="61">
        <v>0.81694915254237299</v>
      </c>
      <c r="C600" s="62">
        <v>50</v>
      </c>
      <c r="D600" s="71">
        <f t="shared" si="56"/>
        <v>77.61016949152544</v>
      </c>
      <c r="E600" s="64">
        <f t="shared" si="57"/>
        <v>93.9491525423729</v>
      </c>
      <c r="F600" s="65">
        <f t="shared" si="58"/>
        <v>178.9118644067797</v>
      </c>
      <c r="G600" s="64">
        <f t="shared" si="59"/>
        <v>191.98305084745766</v>
      </c>
      <c r="H600" s="66">
        <f t="shared" si="61"/>
        <v>30.983898305084747</v>
      </c>
      <c r="I600" s="66">
        <f t="shared" si="60"/>
        <v>33.197033898305087</v>
      </c>
      <c r="J600" s="74">
        <v>0.73771186440677972</v>
      </c>
      <c r="K600" s="61"/>
      <c r="L600" s="62"/>
      <c r="M600" s="55"/>
      <c r="N600" s="55"/>
      <c r="O600" s="55"/>
      <c r="P600" s="55"/>
      <c r="Q600" s="75"/>
      <c r="R600" s="75"/>
      <c r="S600" s="76"/>
    </row>
    <row r="601" spans="1:19" x14ac:dyDescent="0.2">
      <c r="A601" s="70">
        <v>591</v>
      </c>
      <c r="B601" s="61">
        <v>0.81641285956006771</v>
      </c>
      <c r="C601" s="62">
        <v>50</v>
      </c>
      <c r="D601" s="71">
        <f t="shared" si="56"/>
        <v>77.559221658206425</v>
      </c>
      <c r="E601" s="64">
        <f t="shared" si="57"/>
        <v>93.887478849407785</v>
      </c>
      <c r="F601" s="65">
        <f t="shared" si="58"/>
        <v>178.79441624365484</v>
      </c>
      <c r="G601" s="64">
        <f t="shared" si="59"/>
        <v>191.85702199661591</v>
      </c>
      <c r="H601" s="66">
        <f t="shared" si="61"/>
        <v>30.967005076142133</v>
      </c>
      <c r="I601" s="66">
        <f t="shared" si="60"/>
        <v>33.178934010152282</v>
      </c>
      <c r="J601" s="74">
        <v>0.73730964467005078</v>
      </c>
      <c r="K601" s="61"/>
      <c r="L601" s="62"/>
      <c r="M601" s="55"/>
      <c r="N601" s="55"/>
      <c r="O601" s="55"/>
      <c r="P601" s="55"/>
      <c r="Q601" s="75"/>
      <c r="R601" s="75"/>
      <c r="S601" s="76"/>
    </row>
    <row r="602" spans="1:19" x14ac:dyDescent="0.2">
      <c r="A602" s="70">
        <v>592</v>
      </c>
      <c r="B602" s="61">
        <v>0.8158783783783784</v>
      </c>
      <c r="C602" s="62">
        <v>50</v>
      </c>
      <c r="D602" s="71">
        <f t="shared" si="56"/>
        <v>77.508445945945951</v>
      </c>
      <c r="E602" s="64">
        <f t="shared" si="57"/>
        <v>93.826013513513516</v>
      </c>
      <c r="F602" s="65">
        <f t="shared" si="58"/>
        <v>178.67736486486487</v>
      </c>
      <c r="G602" s="64">
        <f t="shared" si="59"/>
        <v>191.73141891891893</v>
      </c>
      <c r="H602" s="66">
        <f t="shared" si="61"/>
        <v>30.950168918918923</v>
      </c>
      <c r="I602" s="66">
        <f t="shared" si="60"/>
        <v>33.160895270270274</v>
      </c>
      <c r="J602" s="74">
        <v>0.73690878378378388</v>
      </c>
      <c r="K602" s="61"/>
      <c r="L602" s="62"/>
      <c r="M602" s="55"/>
      <c r="N602" s="55"/>
      <c r="O602" s="55"/>
      <c r="P602" s="55"/>
      <c r="Q602" s="75"/>
      <c r="R602" s="75"/>
      <c r="S602" s="76"/>
    </row>
    <row r="603" spans="1:19" x14ac:dyDescent="0.2">
      <c r="A603" s="70">
        <v>593</v>
      </c>
      <c r="B603" s="61">
        <v>0.81534569983136596</v>
      </c>
      <c r="C603" s="62">
        <v>50</v>
      </c>
      <c r="D603" s="71">
        <f t="shared" si="56"/>
        <v>77.457841483979763</v>
      </c>
      <c r="E603" s="64">
        <f t="shared" si="57"/>
        <v>93.764755480607079</v>
      </c>
      <c r="F603" s="65">
        <f t="shared" si="58"/>
        <v>178.56070826306913</v>
      </c>
      <c r="G603" s="64">
        <f t="shared" si="59"/>
        <v>191.606239460371</v>
      </c>
      <c r="H603" s="66">
        <f t="shared" si="61"/>
        <v>30.933389544688026</v>
      </c>
      <c r="I603" s="66">
        <f t="shared" si="60"/>
        <v>33.142917369308599</v>
      </c>
      <c r="J603" s="74">
        <v>0.73650927487352447</v>
      </c>
      <c r="K603" s="61"/>
      <c r="L603" s="62"/>
      <c r="M603" s="55"/>
      <c r="N603" s="55"/>
      <c r="O603" s="55"/>
      <c r="P603" s="55"/>
      <c r="Q603" s="75"/>
      <c r="R603" s="75"/>
      <c r="S603" s="76"/>
    </row>
    <row r="604" spans="1:19" x14ac:dyDescent="0.2">
      <c r="A604" s="70">
        <v>594</v>
      </c>
      <c r="B604" s="61">
        <v>0.81481481481481477</v>
      </c>
      <c r="C604" s="62">
        <v>50</v>
      </c>
      <c r="D604" s="71">
        <f t="shared" si="56"/>
        <v>77.407407407407405</v>
      </c>
      <c r="E604" s="64">
        <f t="shared" si="57"/>
        <v>93.703703703703695</v>
      </c>
      <c r="F604" s="65">
        <f t="shared" si="58"/>
        <v>178.44444444444443</v>
      </c>
      <c r="G604" s="64">
        <f t="shared" si="59"/>
        <v>191.48148148148147</v>
      </c>
      <c r="H604" s="66">
        <f t="shared" si="61"/>
        <v>30.916666666666668</v>
      </c>
      <c r="I604" s="66">
        <f t="shared" si="60"/>
        <v>33.125</v>
      </c>
      <c r="J604" s="74">
        <v>0.73611111111111116</v>
      </c>
      <c r="K604" s="61"/>
      <c r="L604" s="62"/>
      <c r="M604" s="55"/>
      <c r="N604" s="55"/>
      <c r="O604" s="55"/>
      <c r="P604" s="55"/>
      <c r="Q604" s="75"/>
      <c r="R604" s="75"/>
      <c r="S604" s="76"/>
    </row>
    <row r="605" spans="1:19" x14ac:dyDescent="0.2">
      <c r="A605" s="70">
        <v>595</v>
      </c>
      <c r="B605" s="61">
        <v>0.81428571428571439</v>
      </c>
      <c r="C605" s="62">
        <v>50</v>
      </c>
      <c r="D605" s="71">
        <f t="shared" si="56"/>
        <v>77.357142857142861</v>
      </c>
      <c r="E605" s="64">
        <f t="shared" si="57"/>
        <v>93.642857142857153</v>
      </c>
      <c r="F605" s="65">
        <f t="shared" si="58"/>
        <v>178.32857142857145</v>
      </c>
      <c r="G605" s="64">
        <f t="shared" si="59"/>
        <v>191.35714285714289</v>
      </c>
      <c r="H605" s="66">
        <f t="shared" si="61"/>
        <v>30.900000000000002</v>
      </c>
      <c r="I605" s="66">
        <f t="shared" si="60"/>
        <v>33.107142857142861</v>
      </c>
      <c r="J605" s="74">
        <v>0.73571428571428577</v>
      </c>
      <c r="K605" s="61"/>
      <c r="L605" s="62"/>
      <c r="M605" s="55"/>
      <c r="N605" s="55"/>
      <c r="O605" s="55"/>
      <c r="P605" s="55"/>
      <c r="Q605" s="75"/>
      <c r="R605" s="75"/>
      <c r="S605" s="76"/>
    </row>
    <row r="606" spans="1:19" x14ac:dyDescent="0.2">
      <c r="A606" s="70">
        <v>596</v>
      </c>
      <c r="B606" s="61">
        <v>0.81375838926174504</v>
      </c>
      <c r="C606" s="62">
        <v>50</v>
      </c>
      <c r="D606" s="71">
        <f t="shared" si="56"/>
        <v>77.307046979865774</v>
      </c>
      <c r="E606" s="64">
        <f t="shared" si="57"/>
        <v>93.582214765100673</v>
      </c>
      <c r="F606" s="65">
        <f t="shared" si="58"/>
        <v>178.21308724832215</v>
      </c>
      <c r="G606" s="64">
        <f t="shared" si="59"/>
        <v>191.2332214765101</v>
      </c>
      <c r="H606" s="66">
        <f t="shared" si="61"/>
        <v>30.883389261744963</v>
      </c>
      <c r="I606" s="66">
        <f t="shared" si="60"/>
        <v>33.089345637583889</v>
      </c>
      <c r="J606" s="74">
        <v>0.73531879194630867</v>
      </c>
      <c r="K606" s="61"/>
      <c r="L606" s="62"/>
      <c r="M606" s="55"/>
      <c r="N606" s="55"/>
      <c r="O606" s="55"/>
      <c r="P606" s="55"/>
      <c r="Q606" s="75"/>
      <c r="R606" s="75"/>
      <c r="S606" s="76"/>
    </row>
    <row r="607" spans="1:19" x14ac:dyDescent="0.2">
      <c r="A607" s="70">
        <v>597</v>
      </c>
      <c r="B607" s="61">
        <v>0.81323283082077058</v>
      </c>
      <c r="C607" s="62">
        <v>50</v>
      </c>
      <c r="D607" s="71">
        <f t="shared" si="56"/>
        <v>77.25711892797321</v>
      </c>
      <c r="E607" s="64">
        <f t="shared" si="57"/>
        <v>93.521775544388618</v>
      </c>
      <c r="F607" s="65">
        <f t="shared" si="58"/>
        <v>178.09798994974875</v>
      </c>
      <c r="G607" s="64">
        <f t="shared" si="59"/>
        <v>191.10971524288109</v>
      </c>
      <c r="H607" s="66">
        <f t="shared" si="61"/>
        <v>30.866834170854268</v>
      </c>
      <c r="I607" s="66">
        <f t="shared" si="60"/>
        <v>33.071608040200999</v>
      </c>
      <c r="J607" s="74">
        <v>0.73492462311557782</v>
      </c>
      <c r="K607" s="61"/>
      <c r="L607" s="62"/>
      <c r="M607" s="55"/>
      <c r="N607" s="55"/>
      <c r="O607" s="55"/>
      <c r="P607" s="55"/>
      <c r="Q607" s="75"/>
      <c r="R607" s="75"/>
      <c r="S607" s="76"/>
    </row>
    <row r="608" spans="1:19" x14ac:dyDescent="0.2">
      <c r="A608" s="70">
        <v>598</v>
      </c>
      <c r="B608" s="61">
        <v>0.81270903010033446</v>
      </c>
      <c r="C608" s="62">
        <v>50</v>
      </c>
      <c r="D608" s="71">
        <f t="shared" si="56"/>
        <v>77.207357859531768</v>
      </c>
      <c r="E608" s="64">
        <f t="shared" si="57"/>
        <v>93.461538461538467</v>
      </c>
      <c r="F608" s="65">
        <f t="shared" si="58"/>
        <v>177.98327759197323</v>
      </c>
      <c r="G608" s="64">
        <f t="shared" si="59"/>
        <v>190.98662207357859</v>
      </c>
      <c r="H608" s="66">
        <f t="shared" si="61"/>
        <v>30.850334448160535</v>
      </c>
      <c r="I608" s="66">
        <f t="shared" si="60"/>
        <v>33.053929765886288</v>
      </c>
      <c r="J608" s="74">
        <v>0.73453177257525082</v>
      </c>
      <c r="K608" s="61"/>
      <c r="L608" s="62"/>
      <c r="M608" s="55"/>
      <c r="N608" s="55"/>
      <c r="O608" s="55"/>
      <c r="P608" s="55"/>
      <c r="Q608" s="75"/>
      <c r="R608" s="75"/>
      <c r="S608" s="76"/>
    </row>
    <row r="609" spans="1:19" x14ac:dyDescent="0.2">
      <c r="A609" s="70">
        <v>599</v>
      </c>
      <c r="B609" s="61">
        <v>0.81218697829716191</v>
      </c>
      <c r="C609" s="62">
        <v>50</v>
      </c>
      <c r="D609" s="71">
        <f t="shared" si="56"/>
        <v>77.157762938230377</v>
      </c>
      <c r="E609" s="64">
        <f t="shared" si="57"/>
        <v>93.401502504173621</v>
      </c>
      <c r="F609" s="65">
        <f t="shared" si="58"/>
        <v>177.86894824707846</v>
      </c>
      <c r="G609" s="64">
        <f t="shared" si="59"/>
        <v>190.86393989983304</v>
      </c>
      <c r="H609" s="66">
        <f t="shared" si="61"/>
        <v>30.8338898163606</v>
      </c>
      <c r="I609" s="66">
        <f t="shared" si="60"/>
        <v>33.036310517529216</v>
      </c>
      <c r="J609" s="74">
        <v>0.7341402337228714</v>
      </c>
      <c r="K609" s="61"/>
      <c r="L609" s="62"/>
      <c r="M609" s="55"/>
      <c r="N609" s="55"/>
      <c r="O609" s="55"/>
      <c r="P609" s="55"/>
      <c r="Q609" s="75"/>
      <c r="R609" s="75"/>
      <c r="S609" s="76"/>
    </row>
    <row r="610" spans="1:19" s="50" customFormat="1" x14ac:dyDescent="0.2">
      <c r="A610" s="70">
        <v>600</v>
      </c>
      <c r="B610" s="61">
        <v>0.81166666666666665</v>
      </c>
      <c r="C610" s="62">
        <v>50</v>
      </c>
      <c r="D610" s="71">
        <f t="shared" si="56"/>
        <v>77.108333333333334</v>
      </c>
      <c r="E610" s="64">
        <f t="shared" si="57"/>
        <v>93.341666666666669</v>
      </c>
      <c r="F610" s="65">
        <f t="shared" si="58"/>
        <v>177.755</v>
      </c>
      <c r="G610" s="64">
        <f t="shared" si="59"/>
        <v>190.74166666666667</v>
      </c>
      <c r="H610" s="66">
        <f t="shared" si="61"/>
        <v>30.817499999999999</v>
      </c>
      <c r="I610" s="66">
        <f t="shared" si="60"/>
        <v>33.018749999999997</v>
      </c>
      <c r="J610" s="74">
        <v>0.73375000000000001</v>
      </c>
      <c r="K610" s="61"/>
      <c r="L610" s="62"/>
      <c r="M610" s="55"/>
      <c r="N610" s="55"/>
      <c r="O610" s="55"/>
      <c r="P610" s="55"/>
      <c r="Q610" s="75"/>
      <c r="R610" s="75"/>
      <c r="S610" s="76"/>
    </row>
    <row r="611" spans="1:19" x14ac:dyDescent="0.2">
      <c r="A611" s="70">
        <v>601</v>
      </c>
      <c r="B611" s="61">
        <v>0.81114808652246273</v>
      </c>
      <c r="C611" s="62">
        <v>50</v>
      </c>
      <c r="D611" s="71">
        <f t="shared" si="56"/>
        <v>77.059068219633957</v>
      </c>
      <c r="E611" s="64">
        <f t="shared" si="57"/>
        <v>93.282029950083214</v>
      </c>
      <c r="F611" s="65">
        <f t="shared" si="58"/>
        <v>177.64143094841933</v>
      </c>
      <c r="G611" s="64">
        <f t="shared" si="59"/>
        <v>190.61980033277874</v>
      </c>
      <c r="H611" s="66">
        <f t="shared" si="61"/>
        <v>30.794176372712144</v>
      </c>
      <c r="I611" s="66">
        <f t="shared" si="60"/>
        <v>32.993760399334441</v>
      </c>
      <c r="J611" s="74">
        <v>0.73319467554076534</v>
      </c>
      <c r="K611" s="61"/>
      <c r="L611" s="62"/>
      <c r="M611" s="55"/>
      <c r="N611" s="55"/>
      <c r="O611" s="55"/>
      <c r="P611" s="55"/>
      <c r="Q611" s="75"/>
      <c r="R611" s="75"/>
      <c r="S611" s="76"/>
    </row>
    <row r="612" spans="1:19" x14ac:dyDescent="0.2">
      <c r="A612" s="70">
        <v>602</v>
      </c>
      <c r="B612" s="61">
        <v>0.81063122923588049</v>
      </c>
      <c r="C612" s="62">
        <v>50</v>
      </c>
      <c r="D612" s="71">
        <f t="shared" si="56"/>
        <v>77.00996677740865</v>
      </c>
      <c r="E612" s="64">
        <f t="shared" si="57"/>
        <v>93.222591362126252</v>
      </c>
      <c r="F612" s="65">
        <f t="shared" si="58"/>
        <v>177.52823920265783</v>
      </c>
      <c r="G612" s="64">
        <f t="shared" si="59"/>
        <v>190.49833887043192</v>
      </c>
      <c r="H612" s="66">
        <f t="shared" si="61"/>
        <v>30.77093023255814</v>
      </c>
      <c r="I612" s="66">
        <f t="shared" si="60"/>
        <v>32.968853820598007</v>
      </c>
      <c r="J612" s="74">
        <v>0.73264119601328903</v>
      </c>
      <c r="K612" s="61"/>
      <c r="L612" s="62"/>
      <c r="M612" s="55"/>
      <c r="N612" s="55"/>
      <c r="O612" s="55"/>
      <c r="P612" s="55"/>
      <c r="Q612" s="75"/>
      <c r="R612" s="75"/>
      <c r="S612" s="76"/>
    </row>
    <row r="613" spans="1:19" x14ac:dyDescent="0.2">
      <c r="A613" s="70">
        <v>603</v>
      </c>
      <c r="B613" s="61">
        <v>0.81011608623548925</v>
      </c>
      <c r="C613" s="62">
        <v>50</v>
      </c>
      <c r="D613" s="71">
        <f t="shared" si="56"/>
        <v>76.961028192371472</v>
      </c>
      <c r="E613" s="64">
        <f t="shared" si="57"/>
        <v>93.163349917081263</v>
      </c>
      <c r="F613" s="65">
        <f t="shared" si="58"/>
        <v>177.41542288557216</v>
      </c>
      <c r="G613" s="64">
        <f t="shared" si="59"/>
        <v>190.37728026533998</v>
      </c>
      <c r="H613" s="66">
        <f t="shared" si="61"/>
        <v>30.747761194029849</v>
      </c>
      <c r="I613" s="66">
        <f t="shared" si="60"/>
        <v>32.944029850746269</v>
      </c>
      <c r="J613" s="74">
        <v>0.7320895522388059</v>
      </c>
      <c r="K613" s="61"/>
      <c r="L613" s="62"/>
      <c r="M613" s="55"/>
      <c r="N613" s="55"/>
      <c r="O613" s="55"/>
      <c r="P613" s="55"/>
      <c r="Q613" s="75"/>
      <c r="R613" s="75"/>
      <c r="S613" s="76"/>
    </row>
    <row r="614" spans="1:19" x14ac:dyDescent="0.2">
      <c r="A614" s="70">
        <v>604</v>
      </c>
      <c r="B614" s="61">
        <v>0.8096026490066226</v>
      </c>
      <c r="C614" s="62">
        <v>50</v>
      </c>
      <c r="D614" s="71">
        <f t="shared" si="56"/>
        <v>76.912251655629149</v>
      </c>
      <c r="E614" s="64">
        <f t="shared" si="57"/>
        <v>93.104304635761594</v>
      </c>
      <c r="F614" s="65">
        <f t="shared" si="58"/>
        <v>177.30298013245036</v>
      </c>
      <c r="G614" s="64">
        <f t="shared" si="59"/>
        <v>190.25662251655632</v>
      </c>
      <c r="H614" s="66">
        <f t="shared" si="61"/>
        <v>30.724668874172181</v>
      </c>
      <c r="I614" s="66">
        <f t="shared" si="60"/>
        <v>32.919288079470192</v>
      </c>
      <c r="J614" s="74">
        <v>0.73153973509933767</v>
      </c>
      <c r="K614" s="61"/>
      <c r="L614" s="62"/>
      <c r="M614" s="55"/>
      <c r="N614" s="55"/>
      <c r="O614" s="55"/>
      <c r="P614" s="55"/>
      <c r="Q614" s="75"/>
      <c r="R614" s="75"/>
      <c r="S614" s="76"/>
    </row>
    <row r="615" spans="1:19" x14ac:dyDescent="0.2">
      <c r="A615" s="70">
        <v>605</v>
      </c>
      <c r="B615" s="61">
        <v>0.80909090909090908</v>
      </c>
      <c r="C615" s="62">
        <v>50</v>
      </c>
      <c r="D615" s="71">
        <f t="shared" si="56"/>
        <v>76.86363636363636</v>
      </c>
      <c r="E615" s="64">
        <f t="shared" si="57"/>
        <v>93.045454545454547</v>
      </c>
      <c r="F615" s="65">
        <f t="shared" si="58"/>
        <v>177.19090909090909</v>
      </c>
      <c r="G615" s="64">
        <f t="shared" si="59"/>
        <v>190.13636363636363</v>
      </c>
      <c r="H615" s="66">
        <f t="shared" si="61"/>
        <v>30.701652892561984</v>
      </c>
      <c r="I615" s="66">
        <f t="shared" si="60"/>
        <v>32.894628099173552</v>
      </c>
      <c r="J615" s="74">
        <v>0.7309917355371901</v>
      </c>
      <c r="K615" s="61"/>
      <c r="L615" s="62"/>
      <c r="M615" s="55"/>
      <c r="N615" s="55"/>
      <c r="O615" s="55"/>
      <c r="P615" s="55"/>
      <c r="Q615" s="75"/>
      <c r="R615" s="75"/>
      <c r="S615" s="76"/>
    </row>
    <row r="616" spans="1:19" x14ac:dyDescent="0.2">
      <c r="A616" s="70">
        <v>606</v>
      </c>
      <c r="B616" s="61">
        <v>0.8085808580858086</v>
      </c>
      <c r="C616" s="62">
        <v>50</v>
      </c>
      <c r="D616" s="71">
        <f t="shared" si="56"/>
        <v>76.815181518151817</v>
      </c>
      <c r="E616" s="64">
        <f t="shared" si="57"/>
        <v>92.986798679867988</v>
      </c>
      <c r="F616" s="65">
        <f t="shared" si="58"/>
        <v>177.07920792079207</v>
      </c>
      <c r="G616" s="64">
        <f t="shared" si="59"/>
        <v>190.01650165016503</v>
      </c>
      <c r="H616" s="66">
        <f t="shared" si="61"/>
        <v>30.678712871287129</v>
      </c>
      <c r="I616" s="66">
        <f t="shared" si="60"/>
        <v>32.870049504950494</v>
      </c>
      <c r="J616" s="74">
        <v>0.73044554455445543</v>
      </c>
      <c r="K616" s="61"/>
      <c r="L616" s="62"/>
      <c r="M616" s="55"/>
      <c r="N616" s="55"/>
      <c r="O616" s="55"/>
      <c r="P616" s="55"/>
      <c r="Q616" s="75"/>
      <c r="R616" s="75"/>
      <c r="S616" s="76"/>
    </row>
    <row r="617" spans="1:19" x14ac:dyDescent="0.2">
      <c r="A617" s="70">
        <v>607</v>
      </c>
      <c r="B617" s="61">
        <v>0.80807248764415163</v>
      </c>
      <c r="C617" s="62">
        <v>50</v>
      </c>
      <c r="D617" s="71">
        <f t="shared" si="56"/>
        <v>76.76688632619441</v>
      </c>
      <c r="E617" s="64">
        <f t="shared" si="57"/>
        <v>92.92833607907744</v>
      </c>
      <c r="F617" s="65">
        <f t="shared" si="58"/>
        <v>176.96787479406922</v>
      </c>
      <c r="G617" s="64">
        <f t="shared" si="59"/>
        <v>189.89703459637562</v>
      </c>
      <c r="H617" s="66">
        <f t="shared" si="61"/>
        <v>30.655848434925868</v>
      </c>
      <c r="I617" s="66">
        <f t="shared" si="60"/>
        <v>32.845551894563428</v>
      </c>
      <c r="J617" s="74">
        <v>0.72990115321252069</v>
      </c>
      <c r="K617" s="61"/>
      <c r="L617" s="62"/>
      <c r="M617" s="55"/>
      <c r="N617" s="55"/>
      <c r="O617" s="55"/>
      <c r="P617" s="55"/>
      <c r="Q617" s="75"/>
      <c r="R617" s="75"/>
      <c r="S617" s="76"/>
    </row>
    <row r="618" spans="1:19" x14ac:dyDescent="0.2">
      <c r="A618" s="70">
        <v>608</v>
      </c>
      <c r="B618" s="61">
        <v>0.80756578947368429</v>
      </c>
      <c r="C618" s="62">
        <v>50</v>
      </c>
      <c r="D618" s="71">
        <f t="shared" si="56"/>
        <v>76.718750000000014</v>
      </c>
      <c r="E618" s="64">
        <f t="shared" si="57"/>
        <v>92.870065789473699</v>
      </c>
      <c r="F618" s="65">
        <f t="shared" si="58"/>
        <v>176.85690789473685</v>
      </c>
      <c r="G618" s="64">
        <f t="shared" si="59"/>
        <v>189.77796052631581</v>
      </c>
      <c r="H618" s="66">
        <f t="shared" si="61"/>
        <v>30.633059210526312</v>
      </c>
      <c r="I618" s="66">
        <f t="shared" si="60"/>
        <v>32.821134868421048</v>
      </c>
      <c r="J618" s="74">
        <v>0.72935855263157889</v>
      </c>
      <c r="K618" s="61"/>
      <c r="L618" s="62"/>
      <c r="M618" s="55"/>
      <c r="N618" s="55"/>
      <c r="O618" s="55"/>
      <c r="P618" s="55"/>
      <c r="Q618" s="75"/>
      <c r="R618" s="75"/>
      <c r="S618" s="76"/>
    </row>
    <row r="619" spans="1:19" x14ac:dyDescent="0.2">
      <c r="A619" s="70">
        <v>609</v>
      </c>
      <c r="B619" s="61">
        <v>0.80706075533661747</v>
      </c>
      <c r="C619" s="62">
        <v>50</v>
      </c>
      <c r="D619" s="71">
        <f t="shared" si="56"/>
        <v>76.670771756978667</v>
      </c>
      <c r="E619" s="64">
        <f t="shared" si="57"/>
        <v>92.811986863711013</v>
      </c>
      <c r="F619" s="65">
        <f t="shared" si="58"/>
        <v>176.74630541871923</v>
      </c>
      <c r="G619" s="64">
        <f t="shared" si="59"/>
        <v>189.65927750410512</v>
      </c>
      <c r="H619" s="66">
        <f t="shared" si="61"/>
        <v>30.610344827586207</v>
      </c>
      <c r="I619" s="66">
        <f t="shared" si="60"/>
        <v>32.796798029556655</v>
      </c>
      <c r="J619" s="74">
        <v>0.72881773399014782</v>
      </c>
      <c r="K619" s="61"/>
      <c r="L619" s="62"/>
      <c r="M619" s="55"/>
      <c r="N619" s="55"/>
      <c r="O619" s="55"/>
      <c r="P619" s="55"/>
      <c r="Q619" s="75"/>
      <c r="R619" s="75"/>
      <c r="S619" s="76"/>
    </row>
    <row r="620" spans="1:19" x14ac:dyDescent="0.2">
      <c r="A620" s="70">
        <v>610</v>
      </c>
      <c r="B620" s="61">
        <v>0.8065573770491804</v>
      </c>
      <c r="C620" s="62">
        <v>50</v>
      </c>
      <c r="D620" s="71">
        <f t="shared" si="56"/>
        <v>76.622950819672141</v>
      </c>
      <c r="E620" s="64">
        <f t="shared" si="57"/>
        <v>92.754098360655746</v>
      </c>
      <c r="F620" s="65">
        <f t="shared" si="58"/>
        <v>176.63606557377051</v>
      </c>
      <c r="G620" s="64">
        <f t="shared" si="59"/>
        <v>189.5409836065574</v>
      </c>
      <c r="H620" s="66">
        <f t="shared" si="61"/>
        <v>30.587704918032788</v>
      </c>
      <c r="I620" s="66">
        <f t="shared" si="60"/>
        <v>32.772540983606561</v>
      </c>
      <c r="J620" s="74">
        <v>0.72827868852459021</v>
      </c>
      <c r="K620" s="61"/>
      <c r="L620" s="62"/>
      <c r="M620" s="55"/>
      <c r="N620" s="55"/>
      <c r="O620" s="55"/>
      <c r="P620" s="55"/>
      <c r="Q620" s="75"/>
      <c r="R620" s="75"/>
      <c r="S620" s="76"/>
    </row>
    <row r="621" spans="1:19" x14ac:dyDescent="0.2">
      <c r="A621" s="70">
        <v>611</v>
      </c>
      <c r="B621" s="61">
        <v>0.80605564648117833</v>
      </c>
      <c r="C621" s="62">
        <v>50</v>
      </c>
      <c r="D621" s="71">
        <f t="shared" si="56"/>
        <v>76.575286415711943</v>
      </c>
      <c r="E621" s="64">
        <f t="shared" si="57"/>
        <v>92.696399345335507</v>
      </c>
      <c r="F621" s="65">
        <f t="shared" si="58"/>
        <v>176.52618657937805</v>
      </c>
      <c r="G621" s="64">
        <f t="shared" si="59"/>
        <v>189.42307692307691</v>
      </c>
      <c r="H621" s="66">
        <f t="shared" si="61"/>
        <v>30.565139116202946</v>
      </c>
      <c r="I621" s="66">
        <f t="shared" si="60"/>
        <v>32.74836333878887</v>
      </c>
      <c r="J621" s="74">
        <v>0.72774140752864158</v>
      </c>
      <c r="K621" s="61"/>
      <c r="L621" s="62"/>
      <c r="M621" s="55"/>
      <c r="N621" s="55"/>
      <c r="O621" s="55"/>
      <c r="P621" s="55"/>
      <c r="Q621" s="75"/>
      <c r="R621" s="75"/>
      <c r="S621" s="76"/>
    </row>
    <row r="622" spans="1:19" x14ac:dyDescent="0.2">
      <c r="A622" s="70">
        <v>612</v>
      </c>
      <c r="B622" s="61">
        <v>0.80555555555555547</v>
      </c>
      <c r="C622" s="62">
        <v>50</v>
      </c>
      <c r="D622" s="71">
        <f t="shared" si="56"/>
        <v>76.527777777777771</v>
      </c>
      <c r="E622" s="64">
        <f t="shared" si="57"/>
        <v>92.638888888888886</v>
      </c>
      <c r="F622" s="65">
        <f t="shared" si="58"/>
        <v>176.41666666666666</v>
      </c>
      <c r="G622" s="64">
        <f t="shared" si="59"/>
        <v>189.30555555555554</v>
      </c>
      <c r="H622" s="66">
        <f t="shared" si="61"/>
        <v>30.54264705882353</v>
      </c>
      <c r="I622" s="66">
        <f t="shared" si="60"/>
        <v>32.724264705882355</v>
      </c>
      <c r="J622" s="74">
        <v>0.72720588235294115</v>
      </c>
      <c r="K622" s="61"/>
      <c r="L622" s="62"/>
      <c r="M622" s="55"/>
      <c r="N622" s="55"/>
      <c r="O622" s="55"/>
      <c r="P622" s="55"/>
      <c r="Q622" s="75"/>
      <c r="R622" s="75"/>
      <c r="S622" s="76"/>
    </row>
    <row r="623" spans="1:19" x14ac:dyDescent="0.2">
      <c r="A623" s="70">
        <v>613</v>
      </c>
      <c r="B623" s="61">
        <v>0.80505709624796096</v>
      </c>
      <c r="C623" s="62">
        <v>50</v>
      </c>
      <c r="D623" s="71">
        <f t="shared" si="56"/>
        <v>76.480424143556291</v>
      </c>
      <c r="E623" s="64">
        <f t="shared" si="57"/>
        <v>92.581566068515514</v>
      </c>
      <c r="F623" s="65">
        <f t="shared" si="58"/>
        <v>176.30750407830345</v>
      </c>
      <c r="G623" s="64">
        <f t="shared" si="59"/>
        <v>189.18841761827082</v>
      </c>
      <c r="H623" s="66">
        <f t="shared" si="61"/>
        <v>30.520228384991846</v>
      </c>
      <c r="I623" s="66">
        <f t="shared" si="60"/>
        <v>32.700244698205552</v>
      </c>
      <c r="J623" s="74">
        <v>0.72667210440456775</v>
      </c>
      <c r="K623" s="61"/>
      <c r="L623" s="62"/>
      <c r="M623" s="55"/>
      <c r="N623" s="55"/>
      <c r="O623" s="55"/>
      <c r="P623" s="55"/>
      <c r="Q623" s="75"/>
      <c r="R623" s="75"/>
      <c r="S623" s="76"/>
    </row>
    <row r="624" spans="1:19" x14ac:dyDescent="0.2">
      <c r="A624" s="70">
        <v>614</v>
      </c>
      <c r="B624" s="61">
        <v>0.80456026058631935</v>
      </c>
      <c r="C624" s="62">
        <v>50</v>
      </c>
      <c r="D624" s="71">
        <f t="shared" si="56"/>
        <v>76.433224755700337</v>
      </c>
      <c r="E624" s="64">
        <f t="shared" si="57"/>
        <v>92.524429967426727</v>
      </c>
      <c r="F624" s="65">
        <f t="shared" si="58"/>
        <v>176.19869706840393</v>
      </c>
      <c r="G624" s="64">
        <f t="shared" si="59"/>
        <v>189.07166123778504</v>
      </c>
      <c r="H624" s="66">
        <f t="shared" si="61"/>
        <v>30.497882736156356</v>
      </c>
      <c r="I624" s="66">
        <f t="shared" si="60"/>
        <v>32.676302931596098</v>
      </c>
      <c r="J624" s="74">
        <v>0.72614006514657992</v>
      </c>
      <c r="K624" s="61"/>
      <c r="L624" s="62"/>
      <c r="M624" s="55"/>
      <c r="N624" s="55"/>
      <c r="O624" s="55"/>
      <c r="P624" s="55"/>
      <c r="Q624" s="75"/>
      <c r="R624" s="75"/>
      <c r="S624" s="76"/>
    </row>
    <row r="625" spans="1:19" x14ac:dyDescent="0.2">
      <c r="A625" s="70">
        <v>615</v>
      </c>
      <c r="B625" s="61">
        <v>0.80406504065040652</v>
      </c>
      <c r="C625" s="62">
        <v>50</v>
      </c>
      <c r="D625" s="71">
        <f t="shared" si="56"/>
        <v>76.386178861788622</v>
      </c>
      <c r="E625" s="64">
        <f t="shared" si="57"/>
        <v>92.467479674796749</v>
      </c>
      <c r="F625" s="65">
        <f t="shared" si="58"/>
        <v>176.09024390243903</v>
      </c>
      <c r="G625" s="64">
        <f t="shared" si="59"/>
        <v>188.95528455284554</v>
      </c>
      <c r="H625" s="66">
        <f t="shared" si="61"/>
        <v>30.475609756097565</v>
      </c>
      <c r="I625" s="66">
        <f t="shared" si="60"/>
        <v>32.652439024390247</v>
      </c>
      <c r="J625" s="74">
        <v>0.72560975609756106</v>
      </c>
      <c r="K625" s="61"/>
      <c r="L625" s="62"/>
      <c r="M625" s="55"/>
      <c r="N625" s="55"/>
      <c r="O625" s="55"/>
      <c r="P625" s="55"/>
      <c r="Q625" s="75"/>
      <c r="R625" s="75"/>
      <c r="S625" s="76"/>
    </row>
    <row r="626" spans="1:19" x14ac:dyDescent="0.2">
      <c r="A626" s="70">
        <v>616</v>
      </c>
      <c r="B626" s="61">
        <v>0.8035714285714286</v>
      </c>
      <c r="C626" s="62">
        <v>50</v>
      </c>
      <c r="D626" s="71">
        <f t="shared" si="56"/>
        <v>76.339285714285722</v>
      </c>
      <c r="E626" s="64">
        <f t="shared" si="57"/>
        <v>92.410714285714292</v>
      </c>
      <c r="F626" s="65">
        <f t="shared" si="58"/>
        <v>175.98214285714286</v>
      </c>
      <c r="G626" s="64">
        <f t="shared" si="59"/>
        <v>188.83928571428572</v>
      </c>
      <c r="H626" s="66">
        <f t="shared" si="61"/>
        <v>30.453409090909091</v>
      </c>
      <c r="I626" s="66">
        <f t="shared" si="60"/>
        <v>32.628652597402599</v>
      </c>
      <c r="J626" s="74">
        <v>0.7250811688311688</v>
      </c>
      <c r="K626" s="61"/>
      <c r="L626" s="62"/>
      <c r="M626" s="55"/>
      <c r="N626" s="55"/>
      <c r="O626" s="55"/>
      <c r="P626" s="55"/>
      <c r="Q626" s="75"/>
      <c r="R626" s="75"/>
      <c r="S626" s="76"/>
    </row>
    <row r="627" spans="1:19" x14ac:dyDescent="0.2">
      <c r="A627" s="70">
        <v>617</v>
      </c>
      <c r="B627" s="61">
        <v>0.80307941653160453</v>
      </c>
      <c r="C627" s="62">
        <v>50</v>
      </c>
      <c r="D627" s="71">
        <f t="shared" si="56"/>
        <v>76.292544570502429</v>
      </c>
      <c r="E627" s="64">
        <f t="shared" si="57"/>
        <v>92.35413290113452</v>
      </c>
      <c r="F627" s="65">
        <f t="shared" si="58"/>
        <v>175.87439222042138</v>
      </c>
      <c r="G627" s="64">
        <f t="shared" si="59"/>
        <v>188.72366288492705</v>
      </c>
      <c r="H627" s="66">
        <f t="shared" si="61"/>
        <v>30.43128038897893</v>
      </c>
      <c r="I627" s="66">
        <f t="shared" si="60"/>
        <v>32.604943273905995</v>
      </c>
      <c r="J627" s="74">
        <v>0.7245542949756888</v>
      </c>
      <c r="K627" s="61"/>
      <c r="L627" s="62"/>
      <c r="M627" s="55"/>
      <c r="N627" s="55"/>
      <c r="O627" s="55"/>
      <c r="P627" s="55"/>
      <c r="Q627" s="75"/>
      <c r="R627" s="75"/>
      <c r="S627" s="76"/>
    </row>
    <row r="628" spans="1:19" x14ac:dyDescent="0.2">
      <c r="A628" s="70">
        <v>618</v>
      </c>
      <c r="B628" s="61">
        <v>0.80258899676375406</v>
      </c>
      <c r="C628" s="62">
        <v>50</v>
      </c>
      <c r="D628" s="71">
        <f t="shared" si="56"/>
        <v>76.245954692556637</v>
      </c>
      <c r="E628" s="64">
        <f t="shared" si="57"/>
        <v>92.297734627831716</v>
      </c>
      <c r="F628" s="65">
        <f t="shared" si="58"/>
        <v>175.76699029126215</v>
      </c>
      <c r="G628" s="64">
        <f t="shared" si="59"/>
        <v>188.60841423948222</v>
      </c>
      <c r="H628" s="66">
        <f t="shared" si="61"/>
        <v>30.409223300970876</v>
      </c>
      <c r="I628" s="66">
        <f t="shared" si="60"/>
        <v>32.581310679611654</v>
      </c>
      <c r="J628" s="74">
        <v>0.72402912621359228</v>
      </c>
      <c r="K628" s="61"/>
      <c r="L628" s="62"/>
      <c r="M628" s="55"/>
      <c r="N628" s="55"/>
      <c r="O628" s="55"/>
      <c r="P628" s="55"/>
      <c r="Q628" s="75"/>
      <c r="R628" s="75"/>
      <c r="S628" s="76"/>
    </row>
    <row r="629" spans="1:19" x14ac:dyDescent="0.2">
      <c r="A629" s="70">
        <v>619</v>
      </c>
      <c r="B629" s="61">
        <v>0.80210016155088848</v>
      </c>
      <c r="C629" s="62">
        <v>50</v>
      </c>
      <c r="D629" s="71">
        <f t="shared" si="56"/>
        <v>76.199515347334412</v>
      </c>
      <c r="E629" s="64">
        <f t="shared" si="57"/>
        <v>92.241518578352171</v>
      </c>
      <c r="F629" s="65">
        <f t="shared" si="58"/>
        <v>175.65993537964457</v>
      </c>
      <c r="G629" s="64">
        <f t="shared" si="59"/>
        <v>188.4935379644588</v>
      </c>
      <c r="H629" s="66">
        <f t="shared" si="61"/>
        <v>30.387237479806142</v>
      </c>
      <c r="I629" s="66">
        <f t="shared" si="60"/>
        <v>32.55775444264944</v>
      </c>
      <c r="J629" s="74">
        <v>0.72350565428109859</v>
      </c>
      <c r="K629" s="61"/>
      <c r="L629" s="62"/>
      <c r="M629" s="55"/>
      <c r="N629" s="55"/>
      <c r="O629" s="55"/>
      <c r="P629" s="55"/>
      <c r="Q629" s="75"/>
      <c r="R629" s="75"/>
      <c r="S629" s="76"/>
    </row>
    <row r="630" spans="1:19" x14ac:dyDescent="0.2">
      <c r="A630" s="70">
        <v>620</v>
      </c>
      <c r="B630" s="61">
        <v>0.80161290322580658</v>
      </c>
      <c r="C630" s="62">
        <v>50</v>
      </c>
      <c r="D630" s="71">
        <f t="shared" si="56"/>
        <v>76.15322580645163</v>
      </c>
      <c r="E630" s="64">
        <f t="shared" si="57"/>
        <v>92.185483870967758</v>
      </c>
      <c r="F630" s="65">
        <f t="shared" si="58"/>
        <v>175.55322580645165</v>
      </c>
      <c r="G630" s="64">
        <f t="shared" si="59"/>
        <v>188.37903225806454</v>
      </c>
      <c r="H630" s="66">
        <f t="shared" si="61"/>
        <v>30.365322580645159</v>
      </c>
      <c r="I630" s="66">
        <f t="shared" si="60"/>
        <v>32.534274193548384</v>
      </c>
      <c r="J630" s="74">
        <v>0.72298387096774186</v>
      </c>
      <c r="K630" s="61"/>
      <c r="L630" s="62"/>
      <c r="M630" s="55"/>
      <c r="N630" s="55"/>
      <c r="O630" s="55"/>
      <c r="P630" s="55"/>
      <c r="Q630" s="75"/>
      <c r="R630" s="75"/>
      <c r="S630" s="76"/>
    </row>
    <row r="631" spans="1:19" x14ac:dyDescent="0.2">
      <c r="A631" s="70">
        <v>621</v>
      </c>
      <c r="B631" s="61">
        <v>0.80112721417069255</v>
      </c>
      <c r="C631" s="62">
        <v>50</v>
      </c>
      <c r="D631" s="71">
        <f t="shared" si="56"/>
        <v>76.107085346215797</v>
      </c>
      <c r="E631" s="64">
        <f t="shared" si="57"/>
        <v>92.129629629629648</v>
      </c>
      <c r="F631" s="65">
        <f t="shared" si="58"/>
        <v>175.44685990338166</v>
      </c>
      <c r="G631" s="64">
        <f t="shared" si="59"/>
        <v>188.26489533011275</v>
      </c>
      <c r="H631" s="66">
        <f t="shared" si="61"/>
        <v>30.34347826086956</v>
      </c>
      <c r="I631" s="66">
        <f t="shared" si="60"/>
        <v>32.510869565217384</v>
      </c>
      <c r="J631" s="74">
        <v>0.72246376811594193</v>
      </c>
      <c r="K631" s="61"/>
      <c r="L631" s="62"/>
      <c r="M631" s="55"/>
      <c r="N631" s="55"/>
      <c r="O631" s="55"/>
      <c r="P631" s="55"/>
      <c r="Q631" s="75"/>
      <c r="R631" s="75"/>
      <c r="S631" s="76"/>
    </row>
    <row r="632" spans="1:19" x14ac:dyDescent="0.2">
      <c r="A632" s="70">
        <v>622</v>
      </c>
      <c r="B632" s="61">
        <v>0.80064308681672036</v>
      </c>
      <c r="C632" s="62">
        <v>50</v>
      </c>
      <c r="D632" s="71">
        <f t="shared" si="56"/>
        <v>76.061093247588431</v>
      </c>
      <c r="E632" s="64">
        <f t="shared" si="57"/>
        <v>92.073954983922846</v>
      </c>
      <c r="F632" s="65">
        <f t="shared" si="58"/>
        <v>175.34083601286176</v>
      </c>
      <c r="G632" s="64">
        <f t="shared" si="59"/>
        <v>188.15112540192928</v>
      </c>
      <c r="H632" s="66">
        <f t="shared" si="61"/>
        <v>30.321704180064305</v>
      </c>
      <c r="I632" s="66">
        <f t="shared" si="60"/>
        <v>32.487540192926041</v>
      </c>
      <c r="J632" s="74">
        <v>0.72194533762057866</v>
      </c>
      <c r="K632" s="61"/>
      <c r="L632" s="62"/>
      <c r="M632" s="55"/>
      <c r="N632" s="55"/>
      <c r="O632" s="55"/>
      <c r="P632" s="55"/>
      <c r="Q632" s="75"/>
      <c r="R632" s="75"/>
      <c r="S632" s="76"/>
    </row>
    <row r="633" spans="1:19" x14ac:dyDescent="0.2">
      <c r="A633" s="70">
        <v>623</v>
      </c>
      <c r="B633" s="61">
        <v>0.8001605136436597</v>
      </c>
      <c r="C633" s="62">
        <v>50</v>
      </c>
      <c r="D633" s="71">
        <f t="shared" si="56"/>
        <v>76.015248796147674</v>
      </c>
      <c r="E633" s="64">
        <f t="shared" si="57"/>
        <v>92.018459069020864</v>
      </c>
      <c r="F633" s="65">
        <f t="shared" si="58"/>
        <v>175.23515248796147</v>
      </c>
      <c r="G633" s="64">
        <f t="shared" si="59"/>
        <v>188.03772070626002</v>
      </c>
      <c r="H633" s="66">
        <f t="shared" si="61"/>
        <v>30.299999999999994</v>
      </c>
      <c r="I633" s="66">
        <f t="shared" si="60"/>
        <v>32.464285714285708</v>
      </c>
      <c r="J633" s="74">
        <v>0.72142857142857131</v>
      </c>
      <c r="K633" s="61"/>
      <c r="L633" s="62"/>
      <c r="M633" s="55"/>
      <c r="N633" s="55"/>
      <c r="O633" s="55"/>
      <c r="P633" s="55"/>
      <c r="Q633" s="75"/>
      <c r="R633" s="75"/>
      <c r="S633" s="76"/>
    </row>
    <row r="634" spans="1:19" x14ac:dyDescent="0.2">
      <c r="A634" s="70">
        <v>624</v>
      </c>
      <c r="B634" s="61">
        <v>0.79967948717948711</v>
      </c>
      <c r="C634" s="62">
        <v>50</v>
      </c>
      <c r="D634" s="71">
        <f t="shared" si="56"/>
        <v>75.96955128205127</v>
      </c>
      <c r="E634" s="64">
        <f t="shared" si="57"/>
        <v>91.963141025641022</v>
      </c>
      <c r="F634" s="65">
        <f t="shared" si="58"/>
        <v>175.12980769230768</v>
      </c>
      <c r="G634" s="64">
        <f t="shared" si="59"/>
        <v>187.92467948717947</v>
      </c>
      <c r="H634" s="66">
        <f t="shared" si="61"/>
        <v>30.27836538461538</v>
      </c>
      <c r="I634" s="66">
        <f t="shared" si="60"/>
        <v>32.441105769230766</v>
      </c>
      <c r="J634" s="74">
        <v>0.72091346153846148</v>
      </c>
      <c r="K634" s="61"/>
      <c r="L634" s="62"/>
      <c r="M634" s="55"/>
      <c r="N634" s="55"/>
      <c r="O634" s="55"/>
      <c r="P634" s="55"/>
      <c r="Q634" s="75"/>
      <c r="R634" s="75"/>
      <c r="S634" s="76"/>
    </row>
    <row r="635" spans="1:19" x14ac:dyDescent="0.2">
      <c r="A635" s="70">
        <v>625</v>
      </c>
      <c r="B635" s="61">
        <v>0.79919999999999991</v>
      </c>
      <c r="C635" s="62">
        <v>50</v>
      </c>
      <c r="D635" s="71">
        <f t="shared" si="56"/>
        <v>75.923999999999992</v>
      </c>
      <c r="E635" s="64">
        <f t="shared" si="57"/>
        <v>91.907999999999987</v>
      </c>
      <c r="F635" s="65">
        <f t="shared" si="58"/>
        <v>175.02479999999997</v>
      </c>
      <c r="G635" s="64">
        <f t="shared" si="59"/>
        <v>187.81199999999998</v>
      </c>
      <c r="H635" s="66">
        <f t="shared" si="61"/>
        <v>30.256799999999998</v>
      </c>
      <c r="I635" s="66">
        <f t="shared" si="60"/>
        <v>32.417999999999999</v>
      </c>
      <c r="J635" s="74">
        <v>0.72039999999999993</v>
      </c>
      <c r="K635" s="61"/>
      <c r="L635" s="62"/>
      <c r="M635" s="55"/>
      <c r="N635" s="55"/>
      <c r="O635" s="55"/>
      <c r="P635" s="55"/>
      <c r="Q635" s="75"/>
      <c r="R635" s="75"/>
      <c r="S635" s="76"/>
    </row>
    <row r="636" spans="1:19" x14ac:dyDescent="0.2">
      <c r="A636" s="70">
        <v>626</v>
      </c>
      <c r="B636" s="61">
        <v>0.79872204472843455</v>
      </c>
      <c r="C636" s="62">
        <v>50</v>
      </c>
      <c r="D636" s="71">
        <f t="shared" si="56"/>
        <v>75.878594249201285</v>
      </c>
      <c r="E636" s="64">
        <f t="shared" si="57"/>
        <v>91.853035143769972</v>
      </c>
      <c r="F636" s="65">
        <f t="shared" si="58"/>
        <v>174.92012779552718</v>
      </c>
      <c r="G636" s="64">
        <f t="shared" si="59"/>
        <v>187.69968051118212</v>
      </c>
      <c r="H636" s="66">
        <f t="shared" si="61"/>
        <v>30.235303514376991</v>
      </c>
      <c r="I636" s="66">
        <f t="shared" si="60"/>
        <v>32.394968051118205</v>
      </c>
      <c r="J636" s="74">
        <v>0.71988817891373791</v>
      </c>
      <c r="K636" s="61"/>
      <c r="L636" s="62"/>
      <c r="M636" s="55"/>
      <c r="N636" s="55"/>
      <c r="O636" s="55"/>
      <c r="P636" s="55"/>
      <c r="Q636" s="75"/>
      <c r="R636" s="75"/>
      <c r="S636" s="76"/>
    </row>
    <row r="637" spans="1:19" x14ac:dyDescent="0.2">
      <c r="A637" s="70">
        <v>627</v>
      </c>
      <c r="B637" s="61">
        <v>0.79824561403508776</v>
      </c>
      <c r="C637" s="62">
        <v>50</v>
      </c>
      <c r="D637" s="71">
        <f t="shared" si="56"/>
        <v>75.833333333333343</v>
      </c>
      <c r="E637" s="64">
        <f t="shared" si="57"/>
        <v>91.798245614035096</v>
      </c>
      <c r="F637" s="65">
        <f t="shared" si="58"/>
        <v>174.81578947368422</v>
      </c>
      <c r="G637" s="64">
        <f t="shared" si="59"/>
        <v>187.58771929824562</v>
      </c>
      <c r="H637" s="66">
        <f t="shared" si="61"/>
        <v>30.213875598086123</v>
      </c>
      <c r="I637" s="66">
        <f t="shared" si="60"/>
        <v>32.372009569377987</v>
      </c>
      <c r="J637" s="74">
        <v>0.71937799043062201</v>
      </c>
      <c r="K637" s="61"/>
      <c r="L637" s="62"/>
      <c r="M637" s="55"/>
      <c r="N637" s="55"/>
      <c r="O637" s="55"/>
      <c r="P637" s="55"/>
      <c r="Q637" s="75"/>
      <c r="R637" s="75"/>
      <c r="S637" s="76"/>
    </row>
    <row r="638" spans="1:19" x14ac:dyDescent="0.2">
      <c r="A638" s="70">
        <v>628</v>
      </c>
      <c r="B638" s="61">
        <v>0.79777070063694278</v>
      </c>
      <c r="C638" s="62">
        <v>50</v>
      </c>
      <c r="D638" s="71">
        <f t="shared" si="56"/>
        <v>75.788216560509568</v>
      </c>
      <c r="E638" s="64">
        <f t="shared" si="57"/>
        <v>91.743630573248424</v>
      </c>
      <c r="F638" s="65">
        <f t="shared" si="58"/>
        <v>174.71178343949046</v>
      </c>
      <c r="G638" s="64">
        <f t="shared" si="59"/>
        <v>187.47611464968156</v>
      </c>
      <c r="H638" s="66">
        <f t="shared" si="61"/>
        <v>30.192515923566877</v>
      </c>
      <c r="I638" s="66">
        <f t="shared" si="60"/>
        <v>32.349124203821653</v>
      </c>
      <c r="J638" s="74">
        <v>0.71886942675159227</v>
      </c>
      <c r="K638" s="61"/>
      <c r="L638" s="62"/>
      <c r="M638" s="55"/>
      <c r="N638" s="55"/>
      <c r="O638" s="55"/>
      <c r="P638" s="55"/>
      <c r="Q638" s="75"/>
      <c r="R638" s="75"/>
      <c r="S638" s="76"/>
    </row>
    <row r="639" spans="1:19" x14ac:dyDescent="0.2">
      <c r="A639" s="70">
        <v>629</v>
      </c>
      <c r="B639" s="61">
        <v>0.79729729729729726</v>
      </c>
      <c r="C639" s="62">
        <v>50</v>
      </c>
      <c r="D639" s="71">
        <f t="shared" si="56"/>
        <v>75.743243243243242</v>
      </c>
      <c r="E639" s="64">
        <f t="shared" si="57"/>
        <v>91.689189189189179</v>
      </c>
      <c r="F639" s="65">
        <f t="shared" si="58"/>
        <v>174.6081081081081</v>
      </c>
      <c r="G639" s="64">
        <f t="shared" si="59"/>
        <v>187.36486486486484</v>
      </c>
      <c r="H639" s="66">
        <f t="shared" si="61"/>
        <v>30.171224165341812</v>
      </c>
      <c r="I639" s="66">
        <f t="shared" si="60"/>
        <v>32.326311605723369</v>
      </c>
      <c r="J639" s="74">
        <v>0.71836248012718595</v>
      </c>
      <c r="K639" s="61"/>
      <c r="L639" s="62"/>
      <c r="M639" s="55"/>
      <c r="N639" s="55"/>
      <c r="O639" s="55"/>
      <c r="P639" s="55"/>
      <c r="Q639" s="75"/>
      <c r="R639" s="75"/>
      <c r="S639" s="76"/>
    </row>
    <row r="640" spans="1:19" x14ac:dyDescent="0.2">
      <c r="A640" s="70">
        <v>630</v>
      </c>
      <c r="B640" s="61">
        <v>0.79682539682539688</v>
      </c>
      <c r="C640" s="62">
        <v>50</v>
      </c>
      <c r="D640" s="71">
        <f t="shared" si="56"/>
        <v>75.69841269841271</v>
      </c>
      <c r="E640" s="64">
        <f t="shared" si="57"/>
        <v>91.634920634920647</v>
      </c>
      <c r="F640" s="65">
        <f t="shared" si="58"/>
        <v>174.50476190476192</v>
      </c>
      <c r="G640" s="64">
        <f t="shared" si="59"/>
        <v>187.25396825396825</v>
      </c>
      <c r="H640" s="66">
        <f t="shared" si="61"/>
        <v>30.149999999999995</v>
      </c>
      <c r="I640" s="66">
        <f t="shared" si="60"/>
        <v>32.303571428571423</v>
      </c>
      <c r="J640" s="74">
        <v>0.71785714285714275</v>
      </c>
      <c r="K640" s="61"/>
      <c r="L640" s="62"/>
      <c r="M640" s="55"/>
      <c r="N640" s="55"/>
      <c r="O640" s="55"/>
      <c r="P640" s="55"/>
      <c r="Q640" s="75"/>
      <c r="R640" s="75"/>
      <c r="S640" s="76"/>
    </row>
    <row r="641" spans="1:19" x14ac:dyDescent="0.2">
      <c r="A641" s="70">
        <v>631</v>
      </c>
      <c r="B641" s="61">
        <v>0.79635499207606975</v>
      </c>
      <c r="C641" s="62">
        <v>50</v>
      </c>
      <c r="D641" s="71">
        <f t="shared" si="56"/>
        <v>75.65372424722662</v>
      </c>
      <c r="E641" s="64">
        <f t="shared" si="57"/>
        <v>91.580824088748017</v>
      </c>
      <c r="F641" s="65">
        <f t="shared" si="58"/>
        <v>174.40174326465927</v>
      </c>
      <c r="G641" s="64">
        <f t="shared" si="59"/>
        <v>187.1434231378764</v>
      </c>
      <c r="H641" s="66">
        <f t="shared" si="61"/>
        <v>30.128843106180664</v>
      </c>
      <c r="I641" s="66">
        <f t="shared" si="60"/>
        <v>32.280903328050712</v>
      </c>
      <c r="J641" s="74">
        <v>0.71735340729001584</v>
      </c>
      <c r="K641" s="61"/>
      <c r="L641" s="62"/>
      <c r="M641" s="55"/>
      <c r="N641" s="55"/>
      <c r="O641" s="55"/>
      <c r="P641" s="55"/>
      <c r="Q641" s="75"/>
      <c r="R641" s="75"/>
      <c r="S641" s="76"/>
    </row>
    <row r="642" spans="1:19" x14ac:dyDescent="0.2">
      <c r="A642" s="70">
        <v>632</v>
      </c>
      <c r="B642" s="61">
        <v>0.79588607594936711</v>
      </c>
      <c r="C642" s="62">
        <v>50</v>
      </c>
      <c r="D642" s="71">
        <f t="shared" si="56"/>
        <v>75.609177215189874</v>
      </c>
      <c r="E642" s="64">
        <f t="shared" si="57"/>
        <v>91.526898734177223</v>
      </c>
      <c r="F642" s="65">
        <f t="shared" si="58"/>
        <v>174.29905063291139</v>
      </c>
      <c r="G642" s="64">
        <f t="shared" si="59"/>
        <v>187.03322784810126</v>
      </c>
      <c r="H642" s="66">
        <f t="shared" si="61"/>
        <v>30.107753164556961</v>
      </c>
      <c r="I642" s="66">
        <f t="shared" si="60"/>
        <v>32.258306962025316</v>
      </c>
      <c r="J642" s="74">
        <v>0.7168512658227848</v>
      </c>
      <c r="K642" s="61"/>
      <c r="L642" s="62"/>
      <c r="M642" s="55"/>
      <c r="N642" s="55"/>
      <c r="O642" s="55"/>
      <c r="P642" s="55"/>
      <c r="Q642" s="75"/>
      <c r="R642" s="75"/>
      <c r="S642" s="76"/>
    </row>
    <row r="643" spans="1:19" x14ac:dyDescent="0.2">
      <c r="A643" s="70">
        <v>633</v>
      </c>
      <c r="B643" s="61">
        <v>0.79541864139020546</v>
      </c>
      <c r="C643" s="62">
        <v>50</v>
      </c>
      <c r="D643" s="71">
        <f t="shared" si="56"/>
        <v>75.564770932069521</v>
      </c>
      <c r="E643" s="64">
        <f t="shared" si="57"/>
        <v>91.473143759873622</v>
      </c>
      <c r="F643" s="65">
        <f t="shared" si="58"/>
        <v>174.19668246445499</v>
      </c>
      <c r="G643" s="64">
        <f t="shared" si="59"/>
        <v>186.92338072669827</v>
      </c>
      <c r="H643" s="66">
        <f t="shared" si="61"/>
        <v>30.086729857819904</v>
      </c>
      <c r="I643" s="66">
        <f t="shared" si="60"/>
        <v>32.235781990521325</v>
      </c>
      <c r="J643" s="74">
        <v>0.71635071090047386</v>
      </c>
      <c r="K643" s="61"/>
      <c r="L643" s="62"/>
      <c r="M643" s="55"/>
      <c r="N643" s="55"/>
      <c r="O643" s="55"/>
      <c r="P643" s="55"/>
      <c r="Q643" s="75"/>
      <c r="R643" s="75"/>
      <c r="S643" s="76"/>
    </row>
    <row r="644" spans="1:19" x14ac:dyDescent="0.2">
      <c r="A644" s="70">
        <v>634</v>
      </c>
      <c r="B644" s="61">
        <v>0.79495268138801267</v>
      </c>
      <c r="C644" s="62">
        <v>50</v>
      </c>
      <c r="D644" s="71">
        <f t="shared" si="56"/>
        <v>75.520504731861209</v>
      </c>
      <c r="E644" s="64">
        <f t="shared" si="57"/>
        <v>91.419558359621462</v>
      </c>
      <c r="F644" s="65">
        <f t="shared" si="58"/>
        <v>174.09463722397479</v>
      </c>
      <c r="G644" s="64">
        <f t="shared" si="59"/>
        <v>186.81388012618297</v>
      </c>
      <c r="H644" s="66">
        <f t="shared" si="61"/>
        <v>30.065772870662457</v>
      </c>
      <c r="I644" s="66">
        <f t="shared" si="60"/>
        <v>32.213328075709775</v>
      </c>
      <c r="J644" s="74">
        <v>0.71585173501577282</v>
      </c>
      <c r="K644" s="61"/>
      <c r="L644" s="62"/>
      <c r="M644" s="55"/>
      <c r="N644" s="55"/>
      <c r="O644" s="55"/>
      <c r="P644" s="55"/>
      <c r="Q644" s="75"/>
      <c r="R644" s="75"/>
      <c r="S644" s="76"/>
    </row>
    <row r="645" spans="1:19" x14ac:dyDescent="0.2">
      <c r="A645" s="70">
        <v>635</v>
      </c>
      <c r="B645" s="61">
        <v>0.79448818897637796</v>
      </c>
      <c r="C645" s="62">
        <v>50</v>
      </c>
      <c r="D645" s="71">
        <f t="shared" si="56"/>
        <v>75.476377952755911</v>
      </c>
      <c r="E645" s="64">
        <f t="shared" si="57"/>
        <v>91.366141732283467</v>
      </c>
      <c r="F645" s="65">
        <f t="shared" si="58"/>
        <v>173.99291338582677</v>
      </c>
      <c r="G645" s="64">
        <f t="shared" si="59"/>
        <v>186.70472440944883</v>
      </c>
      <c r="H645" s="66">
        <f t="shared" si="61"/>
        <v>30.044881889763779</v>
      </c>
      <c r="I645" s="66">
        <f t="shared" si="60"/>
        <v>32.190944881889763</v>
      </c>
      <c r="J645" s="74">
        <v>0.71535433070866139</v>
      </c>
      <c r="K645" s="61"/>
      <c r="L645" s="62"/>
      <c r="M645" s="55"/>
      <c r="N645" s="55"/>
      <c r="O645" s="55"/>
      <c r="P645" s="55"/>
      <c r="Q645" s="75"/>
      <c r="R645" s="75"/>
      <c r="S645" s="76"/>
    </row>
    <row r="646" spans="1:19" x14ac:dyDescent="0.2">
      <c r="A646" s="70">
        <v>636</v>
      </c>
      <c r="B646" s="61">
        <v>0.79402515723270439</v>
      </c>
      <c r="C646" s="62">
        <v>50</v>
      </c>
      <c r="D646" s="71">
        <f t="shared" si="56"/>
        <v>75.432389937106919</v>
      </c>
      <c r="E646" s="64">
        <f t="shared" si="57"/>
        <v>91.312893081761004</v>
      </c>
      <c r="F646" s="65">
        <f t="shared" si="58"/>
        <v>173.89150943396226</v>
      </c>
      <c r="G646" s="64">
        <f t="shared" si="59"/>
        <v>186.59591194968553</v>
      </c>
      <c r="H646" s="66">
        <f t="shared" si="61"/>
        <v>30.024056603773584</v>
      </c>
      <c r="I646" s="66">
        <f t="shared" si="60"/>
        <v>32.168632075471699</v>
      </c>
      <c r="J646" s="74">
        <v>0.71485849056603767</v>
      </c>
      <c r="K646" s="61"/>
      <c r="L646" s="62"/>
      <c r="M646" s="55"/>
      <c r="N646" s="55"/>
      <c r="O646" s="55"/>
      <c r="P646" s="55"/>
      <c r="Q646" s="75"/>
      <c r="R646" s="75"/>
      <c r="S646" s="76"/>
    </row>
    <row r="647" spans="1:19" x14ac:dyDescent="0.2">
      <c r="A647" s="70">
        <v>637</v>
      </c>
      <c r="B647" s="61">
        <v>0.79356357927786503</v>
      </c>
      <c r="C647" s="62">
        <v>50</v>
      </c>
      <c r="D647" s="71">
        <f t="shared" si="56"/>
        <v>75.388540031397184</v>
      </c>
      <c r="E647" s="64">
        <f t="shared" si="57"/>
        <v>91.25981161695448</v>
      </c>
      <c r="F647" s="65">
        <f t="shared" si="58"/>
        <v>173.79042386185245</v>
      </c>
      <c r="G647" s="64">
        <f t="shared" si="59"/>
        <v>186.48744113029829</v>
      </c>
      <c r="H647" s="66">
        <f t="shared" si="61"/>
        <v>30.003296703296698</v>
      </c>
      <c r="I647" s="66">
        <f t="shared" si="60"/>
        <v>32.146389324960751</v>
      </c>
      <c r="J647" s="74">
        <v>0.71436420722134997</v>
      </c>
      <c r="K647" s="61"/>
      <c r="L647" s="62"/>
      <c r="M647" s="55"/>
      <c r="N647" s="55"/>
      <c r="O647" s="55"/>
      <c r="P647" s="55"/>
      <c r="Q647" s="75"/>
      <c r="R647" s="75"/>
      <c r="S647" s="76"/>
    </row>
    <row r="648" spans="1:19" x14ac:dyDescent="0.2">
      <c r="A648" s="70">
        <v>638</v>
      </c>
      <c r="B648" s="61">
        <v>0.7931034482758621</v>
      </c>
      <c r="C648" s="62">
        <v>50</v>
      </c>
      <c r="D648" s="71">
        <f t="shared" si="56"/>
        <v>75.344827586206904</v>
      </c>
      <c r="E648" s="64">
        <f t="shared" si="57"/>
        <v>91.206896551724142</v>
      </c>
      <c r="F648" s="65">
        <f t="shared" si="58"/>
        <v>173.68965517241381</v>
      </c>
      <c r="G648" s="64">
        <f t="shared" si="59"/>
        <v>186.37931034482759</v>
      </c>
      <c r="H648" s="66">
        <f t="shared" si="61"/>
        <v>29.982601880877741</v>
      </c>
      <c r="I648" s="66">
        <f t="shared" si="60"/>
        <v>32.124216300940439</v>
      </c>
      <c r="J648" s="74">
        <v>0.71387147335423196</v>
      </c>
      <c r="K648" s="61"/>
      <c r="L648" s="62"/>
      <c r="M648" s="55"/>
      <c r="N648" s="55"/>
      <c r="O648" s="55"/>
      <c r="P648" s="55"/>
      <c r="Q648" s="75"/>
      <c r="R648" s="75"/>
      <c r="S648" s="76"/>
    </row>
    <row r="649" spans="1:19" x14ac:dyDescent="0.2">
      <c r="A649" s="70">
        <v>639</v>
      </c>
      <c r="B649" s="61">
        <v>0.79264475743348994</v>
      </c>
      <c r="C649" s="62">
        <v>50</v>
      </c>
      <c r="D649" s="71">
        <f t="shared" si="56"/>
        <v>75.301251956181545</v>
      </c>
      <c r="E649" s="64">
        <f t="shared" si="57"/>
        <v>91.154147104851347</v>
      </c>
      <c r="F649" s="65">
        <f t="shared" si="58"/>
        <v>173.5892018779343</v>
      </c>
      <c r="G649" s="64">
        <f t="shared" si="59"/>
        <v>186.27151799687013</v>
      </c>
      <c r="H649" s="66">
        <f t="shared" si="61"/>
        <v>29.961971830985913</v>
      </c>
      <c r="I649" s="66">
        <f t="shared" si="60"/>
        <v>32.102112676056336</v>
      </c>
      <c r="J649" s="74">
        <v>0.71338028169014078</v>
      </c>
      <c r="K649" s="61"/>
      <c r="L649" s="62"/>
      <c r="M649" s="55"/>
      <c r="N649" s="55"/>
      <c r="O649" s="55"/>
      <c r="P649" s="55"/>
      <c r="Q649" s="75"/>
      <c r="R649" s="75"/>
      <c r="S649" s="76"/>
    </row>
    <row r="650" spans="1:19" x14ac:dyDescent="0.2">
      <c r="A650" s="70">
        <v>640</v>
      </c>
      <c r="B650" s="61">
        <v>0.79218750000000004</v>
      </c>
      <c r="C650" s="62">
        <v>50</v>
      </c>
      <c r="D650" s="71">
        <f t="shared" si="56"/>
        <v>75.2578125</v>
      </c>
      <c r="E650" s="64">
        <f t="shared" si="57"/>
        <v>91.1015625</v>
      </c>
      <c r="F650" s="65">
        <f t="shared" si="58"/>
        <v>173.48906250000002</v>
      </c>
      <c r="G650" s="64">
        <f t="shared" si="59"/>
        <v>186.1640625</v>
      </c>
      <c r="H650" s="66">
        <f t="shared" si="61"/>
        <v>29.94140625</v>
      </c>
      <c r="I650" s="66">
        <f t="shared" si="60"/>
        <v>32.080078125</v>
      </c>
      <c r="J650" s="74">
        <v>0.712890625</v>
      </c>
      <c r="K650" s="61"/>
      <c r="L650" s="62"/>
      <c r="M650" s="55"/>
      <c r="N650" s="55"/>
      <c r="O650" s="55"/>
      <c r="P650" s="55"/>
      <c r="Q650" s="75"/>
      <c r="R650" s="75"/>
      <c r="S650" s="76"/>
    </row>
    <row r="651" spans="1:19" x14ac:dyDescent="0.2">
      <c r="A651" s="70">
        <v>641</v>
      </c>
      <c r="B651" s="61">
        <v>0.79173166926677074</v>
      </c>
      <c r="C651" s="62">
        <v>50</v>
      </c>
      <c r="D651" s="71">
        <f t="shared" ref="D651:D714" si="62">B651*$D$7</f>
        <v>75.214508580343221</v>
      </c>
      <c r="E651" s="64">
        <f t="shared" ref="E651:E714" si="63">B651*$E$7</f>
        <v>91.049141965678629</v>
      </c>
      <c r="F651" s="65">
        <f t="shared" ref="F651:F714" si="64">B651*$F$7</f>
        <v>173.38923556942279</v>
      </c>
      <c r="G651" s="64">
        <f t="shared" ref="G651:G714" si="65">B651*$G$7</f>
        <v>186.05694227769112</v>
      </c>
      <c r="H651" s="66">
        <f t="shared" si="61"/>
        <v>29.920904836193447</v>
      </c>
      <c r="I651" s="66">
        <f t="shared" ref="I651:I714" si="66">$I$7*J651</f>
        <v>32.058112324492981</v>
      </c>
      <c r="J651" s="74">
        <v>0.71240249609984396</v>
      </c>
      <c r="K651" s="61"/>
      <c r="L651" s="62"/>
      <c r="M651" s="55"/>
      <c r="N651" s="55"/>
      <c r="O651" s="55"/>
      <c r="P651" s="55"/>
      <c r="Q651" s="75"/>
      <c r="R651" s="75"/>
      <c r="S651" s="76"/>
    </row>
    <row r="652" spans="1:19" x14ac:dyDescent="0.2">
      <c r="A652" s="70">
        <v>642</v>
      </c>
      <c r="B652" s="61">
        <v>0.79127725856697828</v>
      </c>
      <c r="C652" s="62">
        <v>50</v>
      </c>
      <c r="D652" s="71">
        <f t="shared" si="62"/>
        <v>75.171339563862944</v>
      </c>
      <c r="E652" s="64">
        <f t="shared" si="63"/>
        <v>90.996884735202499</v>
      </c>
      <c r="F652" s="65">
        <f t="shared" si="64"/>
        <v>173.28971962616825</v>
      </c>
      <c r="G652" s="64">
        <f t="shared" si="65"/>
        <v>185.95015576323991</v>
      </c>
      <c r="H652" s="66">
        <f t="shared" ref="H652:H715" si="67">J652*$H$7</f>
        <v>29.900467289719622</v>
      </c>
      <c r="I652" s="66">
        <f t="shared" si="66"/>
        <v>32.036214953271028</v>
      </c>
      <c r="J652" s="74">
        <v>0.71191588785046722</v>
      </c>
      <c r="K652" s="61"/>
      <c r="L652" s="62"/>
      <c r="M652" s="55"/>
      <c r="N652" s="55"/>
      <c r="O652" s="55"/>
      <c r="P652" s="55"/>
      <c r="Q652" s="75"/>
      <c r="R652" s="75"/>
      <c r="S652" s="76"/>
    </row>
    <row r="653" spans="1:19" x14ac:dyDescent="0.2">
      <c r="A653" s="70">
        <v>643</v>
      </c>
      <c r="B653" s="61">
        <v>0.79082426127527217</v>
      </c>
      <c r="C653" s="62">
        <v>50</v>
      </c>
      <c r="D653" s="71">
        <f t="shared" si="62"/>
        <v>75.128304821150863</v>
      </c>
      <c r="E653" s="64">
        <f t="shared" si="63"/>
        <v>90.944790046656294</v>
      </c>
      <c r="F653" s="65">
        <f t="shared" si="64"/>
        <v>173.19051321928461</v>
      </c>
      <c r="G653" s="64">
        <f t="shared" si="65"/>
        <v>185.84370139968897</v>
      </c>
      <c r="H653" s="66">
        <f t="shared" si="67"/>
        <v>29.880093312597204</v>
      </c>
      <c r="I653" s="66">
        <f t="shared" si="66"/>
        <v>32.01438569206843</v>
      </c>
      <c r="J653" s="74">
        <v>0.71143079315707625</v>
      </c>
      <c r="K653" s="61"/>
      <c r="L653" s="62"/>
      <c r="M653" s="55"/>
      <c r="N653" s="55"/>
      <c r="O653" s="55"/>
      <c r="P653" s="55"/>
      <c r="Q653" s="75"/>
      <c r="R653" s="75"/>
      <c r="S653" s="76"/>
    </row>
    <row r="654" spans="1:19" x14ac:dyDescent="0.2">
      <c r="A654" s="70">
        <v>644</v>
      </c>
      <c r="B654" s="61">
        <v>0.79037267080745333</v>
      </c>
      <c r="C654" s="62">
        <v>50</v>
      </c>
      <c r="D654" s="71">
        <f t="shared" si="62"/>
        <v>75.085403726708066</v>
      </c>
      <c r="E654" s="64">
        <f t="shared" si="63"/>
        <v>90.892857142857139</v>
      </c>
      <c r="F654" s="65">
        <f t="shared" si="64"/>
        <v>173.09161490683229</v>
      </c>
      <c r="G654" s="64">
        <f t="shared" si="65"/>
        <v>185.73757763975152</v>
      </c>
      <c r="H654" s="66">
        <f t="shared" si="67"/>
        <v>29.859782608695653</v>
      </c>
      <c r="I654" s="66">
        <f t="shared" si="66"/>
        <v>31.992624223602487</v>
      </c>
      <c r="J654" s="74">
        <v>0.71094720496894415</v>
      </c>
      <c r="K654" s="61"/>
      <c r="L654" s="62"/>
      <c r="M654" s="55"/>
      <c r="N654" s="55"/>
      <c r="O654" s="55"/>
      <c r="P654" s="55"/>
      <c r="Q654" s="75"/>
      <c r="R654" s="75"/>
      <c r="S654" s="76"/>
    </row>
    <row r="655" spans="1:19" x14ac:dyDescent="0.2">
      <c r="A655" s="70">
        <v>645</v>
      </c>
      <c r="B655" s="61">
        <v>0.78992248062015502</v>
      </c>
      <c r="C655" s="62">
        <v>50</v>
      </c>
      <c r="D655" s="71">
        <f t="shared" si="62"/>
        <v>75.042635658914733</v>
      </c>
      <c r="E655" s="64">
        <f t="shared" si="63"/>
        <v>90.841085271317823</v>
      </c>
      <c r="F655" s="65">
        <f t="shared" si="64"/>
        <v>172.99302325581394</v>
      </c>
      <c r="G655" s="64">
        <f t="shared" si="65"/>
        <v>185.63178294573643</v>
      </c>
      <c r="H655" s="66">
        <f t="shared" si="67"/>
        <v>29.839534883720933</v>
      </c>
      <c r="I655" s="66">
        <f t="shared" si="66"/>
        <v>31.970930232558143</v>
      </c>
      <c r="J655" s="74">
        <v>0.71046511627906983</v>
      </c>
      <c r="K655" s="61"/>
      <c r="L655" s="62"/>
      <c r="M655" s="55"/>
      <c r="N655" s="55"/>
      <c r="O655" s="55"/>
      <c r="P655" s="55"/>
      <c r="Q655" s="75"/>
      <c r="R655" s="75"/>
      <c r="S655" s="76"/>
    </row>
    <row r="656" spans="1:19" x14ac:dyDescent="0.2">
      <c r="A656" s="70">
        <v>646</v>
      </c>
      <c r="B656" s="61">
        <v>0.78947368421052644</v>
      </c>
      <c r="C656" s="62">
        <v>50</v>
      </c>
      <c r="D656" s="71">
        <f t="shared" si="62"/>
        <v>75.000000000000014</v>
      </c>
      <c r="E656" s="64">
        <f t="shared" si="63"/>
        <v>90.789473684210535</v>
      </c>
      <c r="F656" s="65">
        <f t="shared" si="64"/>
        <v>172.89473684210529</v>
      </c>
      <c r="G656" s="64">
        <f t="shared" si="65"/>
        <v>185.5263157894737</v>
      </c>
      <c r="H656" s="66">
        <f t="shared" si="67"/>
        <v>29.819349845201241</v>
      </c>
      <c r="I656" s="66">
        <f t="shared" si="66"/>
        <v>31.949303405572756</v>
      </c>
      <c r="J656" s="74">
        <v>0.70998452012383906</v>
      </c>
      <c r="K656" s="61"/>
      <c r="L656" s="62"/>
      <c r="M656" s="55"/>
      <c r="N656" s="55"/>
      <c r="O656" s="55"/>
      <c r="P656" s="55"/>
      <c r="Q656" s="75"/>
      <c r="R656" s="75"/>
      <c r="S656" s="76"/>
    </row>
    <row r="657" spans="1:19" x14ac:dyDescent="0.2">
      <c r="A657" s="70">
        <v>647</v>
      </c>
      <c r="B657" s="61">
        <v>0.78902627511591972</v>
      </c>
      <c r="C657" s="62">
        <v>50</v>
      </c>
      <c r="D657" s="71">
        <f t="shared" si="62"/>
        <v>74.957496136012367</v>
      </c>
      <c r="E657" s="64">
        <f t="shared" si="63"/>
        <v>90.738021638330764</v>
      </c>
      <c r="F657" s="65">
        <f t="shared" si="64"/>
        <v>172.79675425038641</v>
      </c>
      <c r="G657" s="64">
        <f t="shared" si="65"/>
        <v>185.42117465224112</v>
      </c>
      <c r="H657" s="66">
        <f t="shared" si="67"/>
        <v>29.799227202472952</v>
      </c>
      <c r="I657" s="66">
        <f t="shared" si="66"/>
        <v>31.927743431221021</v>
      </c>
      <c r="J657" s="74">
        <v>0.70950540958268937</v>
      </c>
      <c r="K657" s="61"/>
      <c r="L657" s="62"/>
      <c r="M657" s="55"/>
      <c r="N657" s="55"/>
      <c r="O657" s="55"/>
      <c r="P657" s="55"/>
      <c r="Q657" s="75"/>
      <c r="R657" s="75"/>
      <c r="S657" s="76"/>
    </row>
    <row r="658" spans="1:19" x14ac:dyDescent="0.2">
      <c r="A658" s="70">
        <v>648</v>
      </c>
      <c r="B658" s="61">
        <v>0.78858024691358031</v>
      </c>
      <c r="C658" s="62">
        <v>50</v>
      </c>
      <c r="D658" s="71">
        <f t="shared" si="62"/>
        <v>74.915123456790127</v>
      </c>
      <c r="E658" s="64">
        <f t="shared" si="63"/>
        <v>90.686728395061735</v>
      </c>
      <c r="F658" s="65">
        <f t="shared" si="64"/>
        <v>172.69907407407408</v>
      </c>
      <c r="G658" s="64">
        <f t="shared" si="65"/>
        <v>185.31635802469137</v>
      </c>
      <c r="H658" s="66">
        <f t="shared" si="67"/>
        <v>29.779166666666669</v>
      </c>
      <c r="I658" s="66">
        <f t="shared" si="66"/>
        <v>31.90625</v>
      </c>
      <c r="J658" s="74">
        <v>0.70902777777777781</v>
      </c>
      <c r="K658" s="61"/>
      <c r="L658" s="62"/>
      <c r="M658" s="55"/>
      <c r="N658" s="55"/>
      <c r="O658" s="55"/>
      <c r="P658" s="55"/>
      <c r="Q658" s="75"/>
      <c r="R658" s="75"/>
      <c r="S658" s="76"/>
    </row>
    <row r="659" spans="1:19" x14ac:dyDescent="0.2">
      <c r="A659" s="70">
        <v>649</v>
      </c>
      <c r="B659" s="61">
        <v>0.78813559322033899</v>
      </c>
      <c r="C659" s="62">
        <v>50</v>
      </c>
      <c r="D659" s="71">
        <f t="shared" si="62"/>
        <v>74.872881355932208</v>
      </c>
      <c r="E659" s="64">
        <f t="shared" si="63"/>
        <v>90.63559322033899</v>
      </c>
      <c r="F659" s="65">
        <f t="shared" si="64"/>
        <v>172.60169491525423</v>
      </c>
      <c r="G659" s="64">
        <f t="shared" si="65"/>
        <v>185.21186440677965</v>
      </c>
      <c r="H659" s="66">
        <f t="shared" si="67"/>
        <v>29.759167950693374</v>
      </c>
      <c r="I659" s="66">
        <f t="shared" si="66"/>
        <v>31.884822804314329</v>
      </c>
      <c r="J659" s="74">
        <v>0.70855161787365173</v>
      </c>
      <c r="K659" s="61"/>
      <c r="L659" s="62"/>
      <c r="M659" s="55"/>
      <c r="N659" s="55"/>
      <c r="O659" s="55"/>
      <c r="P659" s="55"/>
      <c r="Q659" s="75"/>
      <c r="R659" s="75"/>
      <c r="S659" s="76"/>
    </row>
    <row r="660" spans="1:19" x14ac:dyDescent="0.2">
      <c r="A660" s="70">
        <v>650</v>
      </c>
      <c r="B660" s="61">
        <v>0.78769230769230769</v>
      </c>
      <c r="C660" s="62">
        <v>50</v>
      </c>
      <c r="D660" s="71">
        <f t="shared" si="62"/>
        <v>74.830769230769235</v>
      </c>
      <c r="E660" s="64">
        <f t="shared" si="63"/>
        <v>90.58461538461539</v>
      </c>
      <c r="F660" s="65">
        <f t="shared" si="64"/>
        <v>172.50461538461539</v>
      </c>
      <c r="G660" s="64">
        <f t="shared" si="65"/>
        <v>185.1076923076923</v>
      </c>
      <c r="H660" s="66">
        <f t="shared" si="67"/>
        <v>29.739230769230769</v>
      </c>
      <c r="I660" s="66">
        <f t="shared" si="66"/>
        <v>31.863461538461536</v>
      </c>
      <c r="J660" s="74">
        <v>0.70807692307692305</v>
      </c>
      <c r="K660" s="61"/>
      <c r="L660" s="62"/>
      <c r="M660" s="55"/>
      <c r="N660" s="55"/>
      <c r="O660" s="55"/>
      <c r="P660" s="55"/>
      <c r="Q660" s="75"/>
      <c r="R660" s="75"/>
      <c r="S660" s="76"/>
    </row>
    <row r="661" spans="1:19" x14ac:dyDescent="0.2">
      <c r="A661" s="70">
        <v>651</v>
      </c>
      <c r="B661" s="61">
        <v>0.78725038402457748</v>
      </c>
      <c r="C661" s="62">
        <v>50</v>
      </c>
      <c r="D661" s="71">
        <f t="shared" si="62"/>
        <v>74.788786482334856</v>
      </c>
      <c r="E661" s="64">
        <f t="shared" si="63"/>
        <v>90.53379416282641</v>
      </c>
      <c r="F661" s="65">
        <f t="shared" si="64"/>
        <v>172.40783410138246</v>
      </c>
      <c r="G661" s="64">
        <f t="shared" si="65"/>
        <v>185.00384024577571</v>
      </c>
      <c r="H661" s="66">
        <f t="shared" si="67"/>
        <v>29.71935483870968</v>
      </c>
      <c r="I661" s="66">
        <f t="shared" si="66"/>
        <v>31.842165898617512</v>
      </c>
      <c r="J661" s="74">
        <v>0.70760368663594475</v>
      </c>
      <c r="K661" s="61"/>
      <c r="L661" s="62"/>
      <c r="M661" s="55"/>
      <c r="N661" s="55"/>
      <c r="O661" s="55"/>
      <c r="P661" s="55"/>
      <c r="Q661" s="75"/>
      <c r="R661" s="75"/>
      <c r="S661" s="76"/>
    </row>
    <row r="662" spans="1:19" x14ac:dyDescent="0.2">
      <c r="A662" s="70">
        <v>652</v>
      </c>
      <c r="B662" s="61">
        <v>0.78680981595092037</v>
      </c>
      <c r="C662" s="62">
        <v>50</v>
      </c>
      <c r="D662" s="71">
        <f t="shared" si="62"/>
        <v>74.746932515337434</v>
      </c>
      <c r="E662" s="64">
        <f t="shared" si="63"/>
        <v>90.483128834355838</v>
      </c>
      <c r="F662" s="65">
        <f t="shared" si="64"/>
        <v>172.31134969325157</v>
      </c>
      <c r="G662" s="64">
        <f t="shared" si="65"/>
        <v>184.90030674846628</v>
      </c>
      <c r="H662" s="66">
        <f t="shared" si="67"/>
        <v>29.699539877300612</v>
      </c>
      <c r="I662" s="66">
        <f t="shared" si="66"/>
        <v>31.820935582822084</v>
      </c>
      <c r="J662" s="74">
        <v>0.7071319018404908</v>
      </c>
      <c r="K662" s="61"/>
      <c r="L662" s="62"/>
      <c r="M662" s="55"/>
      <c r="N662" s="55"/>
      <c r="O662" s="55"/>
      <c r="P662" s="55"/>
      <c r="Q662" s="75"/>
      <c r="R662" s="75"/>
      <c r="S662" s="76"/>
    </row>
    <row r="663" spans="1:19" x14ac:dyDescent="0.2">
      <c r="A663" s="70">
        <v>653</v>
      </c>
      <c r="B663" s="61">
        <v>0.78637059724349168</v>
      </c>
      <c r="C663" s="62">
        <v>50</v>
      </c>
      <c r="D663" s="71">
        <f t="shared" si="62"/>
        <v>74.705206738131707</v>
      </c>
      <c r="E663" s="64">
        <f t="shared" si="63"/>
        <v>90.432618683001536</v>
      </c>
      <c r="F663" s="65">
        <f t="shared" si="64"/>
        <v>172.21516079632468</v>
      </c>
      <c r="G663" s="64">
        <f t="shared" si="65"/>
        <v>184.79709035222055</v>
      </c>
      <c r="H663" s="66">
        <f t="shared" si="67"/>
        <v>29.679785604900459</v>
      </c>
      <c r="I663" s="66">
        <f t="shared" si="66"/>
        <v>31.799770290964776</v>
      </c>
      <c r="J663" s="74">
        <v>0.70666156202143948</v>
      </c>
      <c r="K663" s="61"/>
      <c r="L663" s="62"/>
      <c r="M663" s="55"/>
      <c r="N663" s="55"/>
      <c r="O663" s="55"/>
      <c r="P663" s="55"/>
      <c r="Q663" s="75"/>
      <c r="R663" s="75"/>
      <c r="S663" s="76"/>
    </row>
    <row r="664" spans="1:19" x14ac:dyDescent="0.2">
      <c r="A664" s="70">
        <v>654</v>
      </c>
      <c r="B664" s="61">
        <v>0.78593272171253825</v>
      </c>
      <c r="C664" s="62">
        <v>50</v>
      </c>
      <c r="D664" s="71">
        <f t="shared" si="62"/>
        <v>74.663608562691138</v>
      </c>
      <c r="E664" s="64">
        <f t="shared" si="63"/>
        <v>90.382262996941904</v>
      </c>
      <c r="F664" s="65">
        <f t="shared" si="64"/>
        <v>172.11926605504587</v>
      </c>
      <c r="G664" s="64">
        <f t="shared" si="65"/>
        <v>184.6941896024465</v>
      </c>
      <c r="H664" s="66">
        <f t="shared" si="67"/>
        <v>29.660091743119271</v>
      </c>
      <c r="I664" s="66">
        <f t="shared" si="66"/>
        <v>31.778669724770648</v>
      </c>
      <c r="J664" s="74">
        <v>0.70619266055045882</v>
      </c>
      <c r="K664" s="61"/>
      <c r="L664" s="62"/>
      <c r="M664" s="55"/>
      <c r="N664" s="55"/>
      <c r="O664" s="55"/>
      <c r="P664" s="55"/>
      <c r="Q664" s="75"/>
      <c r="R664" s="75"/>
      <c r="S664" s="76"/>
    </row>
    <row r="665" spans="1:19" x14ac:dyDescent="0.2">
      <c r="A665" s="70">
        <v>655</v>
      </c>
      <c r="B665" s="61">
        <v>0.78549618320610681</v>
      </c>
      <c r="C665" s="62">
        <v>50</v>
      </c>
      <c r="D665" s="71">
        <f t="shared" si="62"/>
        <v>74.622137404580144</v>
      </c>
      <c r="E665" s="64">
        <f t="shared" si="63"/>
        <v>90.332061068702288</v>
      </c>
      <c r="F665" s="65">
        <f t="shared" si="64"/>
        <v>172.0236641221374</v>
      </c>
      <c r="G665" s="64">
        <f t="shared" si="65"/>
        <v>184.59160305343511</v>
      </c>
      <c r="H665" s="66">
        <f t="shared" si="67"/>
        <v>29.640458015267175</v>
      </c>
      <c r="I665" s="66">
        <f t="shared" si="66"/>
        <v>31.757633587786259</v>
      </c>
      <c r="J665" s="74">
        <v>0.70572519083969465</v>
      </c>
      <c r="K665" s="61"/>
      <c r="L665" s="62"/>
      <c r="M665" s="55"/>
      <c r="N665" s="55"/>
      <c r="O665" s="55"/>
      <c r="P665" s="55"/>
      <c r="Q665" s="75"/>
      <c r="R665" s="75"/>
      <c r="S665" s="76"/>
    </row>
    <row r="666" spans="1:19" x14ac:dyDescent="0.2">
      <c r="A666" s="70">
        <v>656</v>
      </c>
      <c r="B666" s="61">
        <v>0.78506097560975607</v>
      </c>
      <c r="C666" s="62">
        <v>50</v>
      </c>
      <c r="D666" s="71">
        <f t="shared" si="62"/>
        <v>74.580792682926827</v>
      </c>
      <c r="E666" s="64">
        <f t="shared" si="63"/>
        <v>90.282012195121951</v>
      </c>
      <c r="F666" s="65">
        <f t="shared" si="64"/>
        <v>171.92835365853659</v>
      </c>
      <c r="G666" s="64">
        <f t="shared" si="65"/>
        <v>184.48932926829266</v>
      </c>
      <c r="H666" s="66">
        <f t="shared" si="67"/>
        <v>29.62088414634146</v>
      </c>
      <c r="I666" s="66">
        <f t="shared" si="66"/>
        <v>31.736661585365852</v>
      </c>
      <c r="J666" s="74">
        <v>0.70525914634146336</v>
      </c>
      <c r="K666" s="61"/>
      <c r="L666" s="62"/>
      <c r="M666" s="55"/>
      <c r="N666" s="55"/>
      <c r="O666" s="55"/>
      <c r="P666" s="55"/>
      <c r="Q666" s="75"/>
      <c r="R666" s="75"/>
      <c r="S666" s="76"/>
    </row>
    <row r="667" spans="1:19" x14ac:dyDescent="0.2">
      <c r="A667" s="70">
        <v>657</v>
      </c>
      <c r="B667" s="61">
        <v>0.78462709284627097</v>
      </c>
      <c r="C667" s="62">
        <v>50</v>
      </c>
      <c r="D667" s="71">
        <f t="shared" si="62"/>
        <v>74.539573820395745</v>
      </c>
      <c r="E667" s="64">
        <f t="shared" si="63"/>
        <v>90.232115677321161</v>
      </c>
      <c r="F667" s="65">
        <f t="shared" si="64"/>
        <v>171.83333333333334</v>
      </c>
      <c r="G667" s="64">
        <f t="shared" si="65"/>
        <v>184.38736681887369</v>
      </c>
      <c r="H667" s="66">
        <f t="shared" si="67"/>
        <v>29.601369863013698</v>
      </c>
      <c r="I667" s="66">
        <f t="shared" si="66"/>
        <v>31.715753424657535</v>
      </c>
      <c r="J667" s="74">
        <v>0.70479452054794522</v>
      </c>
      <c r="K667" s="61"/>
      <c r="L667" s="62"/>
      <c r="M667" s="55"/>
      <c r="N667" s="55"/>
      <c r="O667" s="55"/>
      <c r="P667" s="55"/>
      <c r="Q667" s="75"/>
      <c r="R667" s="75"/>
      <c r="S667" s="76"/>
    </row>
    <row r="668" spans="1:19" x14ac:dyDescent="0.2">
      <c r="A668" s="70">
        <v>658</v>
      </c>
      <c r="B668" s="61">
        <v>0.78419452887537988</v>
      </c>
      <c r="C668" s="62">
        <v>50</v>
      </c>
      <c r="D668" s="71">
        <f t="shared" si="62"/>
        <v>74.498480243161083</v>
      </c>
      <c r="E668" s="64">
        <f t="shared" si="63"/>
        <v>90.18237082066868</v>
      </c>
      <c r="F668" s="65">
        <f t="shared" si="64"/>
        <v>171.73860182370819</v>
      </c>
      <c r="G668" s="64">
        <f t="shared" si="65"/>
        <v>184.28571428571428</v>
      </c>
      <c r="H668" s="66">
        <f t="shared" si="67"/>
        <v>29.581914893617014</v>
      </c>
      <c r="I668" s="66">
        <f t="shared" si="66"/>
        <v>31.69490881458966</v>
      </c>
      <c r="J668" s="74">
        <v>0.70433130699088131</v>
      </c>
      <c r="K668" s="61"/>
      <c r="L668" s="62"/>
      <c r="M668" s="55"/>
      <c r="N668" s="55"/>
      <c r="O668" s="55"/>
      <c r="P668" s="55"/>
      <c r="Q668" s="75"/>
      <c r="R668" s="75"/>
      <c r="S668" s="76"/>
    </row>
    <row r="669" spans="1:19" x14ac:dyDescent="0.2">
      <c r="A669" s="70">
        <v>659</v>
      </c>
      <c r="B669" s="61">
        <v>0.78376327769347509</v>
      </c>
      <c r="C669" s="62">
        <v>50</v>
      </c>
      <c r="D669" s="71">
        <f t="shared" si="62"/>
        <v>74.457511380880135</v>
      </c>
      <c r="E669" s="64">
        <f t="shared" si="63"/>
        <v>90.132776934749629</v>
      </c>
      <c r="F669" s="65">
        <f t="shared" si="64"/>
        <v>171.64415781487105</v>
      </c>
      <c r="G669" s="64">
        <f t="shared" si="65"/>
        <v>184.18437025796663</v>
      </c>
      <c r="H669" s="66">
        <f t="shared" si="67"/>
        <v>29.562518968133535</v>
      </c>
      <c r="I669" s="66">
        <f t="shared" si="66"/>
        <v>31.674127465857357</v>
      </c>
      <c r="J669" s="74">
        <v>0.70386949924127462</v>
      </c>
      <c r="K669" s="61"/>
      <c r="L669" s="62"/>
      <c r="M669" s="55"/>
      <c r="N669" s="55"/>
      <c r="O669" s="55"/>
      <c r="P669" s="55"/>
      <c r="Q669" s="75"/>
      <c r="R669" s="75"/>
      <c r="S669" s="76"/>
    </row>
    <row r="670" spans="1:19" x14ac:dyDescent="0.2">
      <c r="A670" s="70">
        <v>660</v>
      </c>
      <c r="B670" s="61">
        <v>0.78333333333333344</v>
      </c>
      <c r="C670" s="62">
        <v>50</v>
      </c>
      <c r="D670" s="71">
        <f t="shared" si="62"/>
        <v>74.416666666666671</v>
      </c>
      <c r="E670" s="64">
        <f t="shared" si="63"/>
        <v>90.083333333333343</v>
      </c>
      <c r="F670" s="65">
        <f t="shared" si="64"/>
        <v>171.55</v>
      </c>
      <c r="G670" s="64">
        <f t="shared" si="65"/>
        <v>184.08333333333337</v>
      </c>
      <c r="H670" s="66">
        <f t="shared" si="67"/>
        <v>29.543181818181818</v>
      </c>
      <c r="I670" s="66">
        <f t="shared" si="66"/>
        <v>31.65340909090909</v>
      </c>
      <c r="J670" s="74">
        <v>0.70340909090909087</v>
      </c>
      <c r="K670" s="61"/>
      <c r="L670" s="62"/>
      <c r="M670" s="55"/>
      <c r="N670" s="55"/>
      <c r="O670" s="55"/>
      <c r="P670" s="55"/>
      <c r="Q670" s="75"/>
      <c r="R670" s="75"/>
      <c r="S670" s="76"/>
    </row>
    <row r="671" spans="1:19" x14ac:dyDescent="0.2">
      <c r="A671" s="70">
        <v>661</v>
      </c>
      <c r="B671" s="61">
        <v>0.78290468986384265</v>
      </c>
      <c r="C671" s="62">
        <v>50</v>
      </c>
      <c r="D671" s="71">
        <f t="shared" si="62"/>
        <v>74.37594553706505</v>
      </c>
      <c r="E671" s="64">
        <f t="shared" si="63"/>
        <v>90.034039334341898</v>
      </c>
      <c r="F671" s="65">
        <f t="shared" si="64"/>
        <v>171.45612708018155</v>
      </c>
      <c r="G671" s="64">
        <f t="shared" si="65"/>
        <v>183.98260211800303</v>
      </c>
      <c r="H671" s="66">
        <f t="shared" si="67"/>
        <v>29.523903177004538</v>
      </c>
      <c r="I671" s="66">
        <f t="shared" si="66"/>
        <v>31.632753403933435</v>
      </c>
      <c r="J671" s="74">
        <v>0.70295007564296519</v>
      </c>
      <c r="K671" s="61"/>
      <c r="L671" s="62"/>
      <c r="M671" s="55"/>
      <c r="N671" s="55"/>
      <c r="O671" s="55"/>
      <c r="P671" s="55"/>
      <c r="Q671" s="75"/>
      <c r="R671" s="75"/>
      <c r="S671" s="76"/>
    </row>
    <row r="672" spans="1:19" x14ac:dyDescent="0.2">
      <c r="A672" s="70">
        <v>662</v>
      </c>
      <c r="B672" s="61">
        <v>0.78247734138972813</v>
      </c>
      <c r="C672" s="62">
        <v>50</v>
      </c>
      <c r="D672" s="71">
        <f t="shared" si="62"/>
        <v>74.335347432024179</v>
      </c>
      <c r="E672" s="64">
        <f t="shared" si="63"/>
        <v>89.984894259818731</v>
      </c>
      <c r="F672" s="65">
        <f t="shared" si="64"/>
        <v>171.36253776435046</v>
      </c>
      <c r="G672" s="64">
        <f t="shared" si="65"/>
        <v>183.8821752265861</v>
      </c>
      <c r="H672" s="66">
        <f t="shared" si="67"/>
        <v>29.504682779456193</v>
      </c>
      <c r="I672" s="66">
        <f t="shared" si="66"/>
        <v>31.612160120845921</v>
      </c>
      <c r="J672" s="74">
        <v>0.70249244712990933</v>
      </c>
      <c r="K672" s="61"/>
      <c r="L672" s="62"/>
      <c r="M672" s="55"/>
      <c r="N672" s="55"/>
      <c r="O672" s="55"/>
      <c r="P672" s="55"/>
      <c r="Q672" s="75"/>
      <c r="R672" s="75"/>
      <c r="S672" s="76"/>
    </row>
    <row r="673" spans="1:19" x14ac:dyDescent="0.2">
      <c r="A673" s="70">
        <v>663</v>
      </c>
      <c r="B673" s="61">
        <v>0.78205128205128205</v>
      </c>
      <c r="C673" s="62">
        <v>50</v>
      </c>
      <c r="D673" s="71">
        <f t="shared" si="62"/>
        <v>74.294871794871796</v>
      </c>
      <c r="E673" s="64">
        <f t="shared" si="63"/>
        <v>89.935897435897431</v>
      </c>
      <c r="F673" s="65">
        <f t="shared" si="64"/>
        <v>171.26923076923077</v>
      </c>
      <c r="G673" s="64">
        <f t="shared" si="65"/>
        <v>183.78205128205127</v>
      </c>
      <c r="H673" s="66">
        <f t="shared" si="67"/>
        <v>29.485520361990947</v>
      </c>
      <c r="I673" s="66">
        <f t="shared" si="66"/>
        <v>31.591628959276015</v>
      </c>
      <c r="J673" s="74">
        <v>0.70203619909502257</v>
      </c>
      <c r="K673" s="61"/>
      <c r="L673" s="62"/>
      <c r="M673" s="55"/>
      <c r="N673" s="55"/>
      <c r="O673" s="55"/>
      <c r="P673" s="55"/>
      <c r="Q673" s="75"/>
      <c r="R673" s="75"/>
      <c r="S673" s="76"/>
    </row>
    <row r="674" spans="1:19" x14ac:dyDescent="0.2">
      <c r="A674" s="70">
        <v>664</v>
      </c>
      <c r="B674" s="61">
        <v>0.78162650602409645</v>
      </c>
      <c r="C674" s="62">
        <v>50</v>
      </c>
      <c r="D674" s="71">
        <f t="shared" si="62"/>
        <v>74.254518072289159</v>
      </c>
      <c r="E674" s="64">
        <f t="shared" si="63"/>
        <v>89.88704819277109</v>
      </c>
      <c r="F674" s="65">
        <f t="shared" si="64"/>
        <v>171.17620481927713</v>
      </c>
      <c r="G674" s="64">
        <f t="shared" si="65"/>
        <v>183.68222891566268</v>
      </c>
      <c r="H674" s="66">
        <f t="shared" si="67"/>
        <v>29.466415662650601</v>
      </c>
      <c r="I674" s="66">
        <f t="shared" si="66"/>
        <v>31.571159638554214</v>
      </c>
      <c r="J674" s="74">
        <v>0.70158132530120476</v>
      </c>
      <c r="K674" s="61"/>
      <c r="L674" s="62"/>
      <c r="M674" s="55"/>
      <c r="N674" s="55"/>
      <c r="O674" s="55"/>
      <c r="P674" s="55"/>
      <c r="Q674" s="75"/>
      <c r="R674" s="75"/>
      <c r="S674" s="76"/>
    </row>
    <row r="675" spans="1:19" x14ac:dyDescent="0.2">
      <c r="A675" s="70">
        <v>665</v>
      </c>
      <c r="B675" s="61">
        <v>0.78120300751879701</v>
      </c>
      <c r="C675" s="62">
        <v>50</v>
      </c>
      <c r="D675" s="71">
        <f t="shared" si="62"/>
        <v>74.214285714285722</v>
      </c>
      <c r="E675" s="64">
        <f t="shared" si="63"/>
        <v>89.838345864661662</v>
      </c>
      <c r="F675" s="65">
        <f t="shared" si="64"/>
        <v>171.08345864661655</v>
      </c>
      <c r="G675" s="64">
        <f t="shared" si="65"/>
        <v>183.58270676691728</v>
      </c>
      <c r="H675" s="66">
        <f t="shared" si="67"/>
        <v>29.44736842105263</v>
      </c>
      <c r="I675" s="66">
        <f t="shared" si="66"/>
        <v>31.550751879699249</v>
      </c>
      <c r="J675" s="74">
        <v>0.70112781954887216</v>
      </c>
      <c r="K675" s="61"/>
      <c r="L675" s="62"/>
      <c r="M675" s="55"/>
      <c r="N675" s="55"/>
      <c r="O675" s="55"/>
      <c r="P675" s="55"/>
      <c r="Q675" s="75"/>
      <c r="R675" s="75"/>
      <c r="S675" s="76"/>
    </row>
    <row r="676" spans="1:19" x14ac:dyDescent="0.2">
      <c r="A676" s="70">
        <v>666</v>
      </c>
      <c r="B676" s="61">
        <v>0.78078078078078095</v>
      </c>
      <c r="C676" s="62">
        <v>50</v>
      </c>
      <c r="D676" s="71">
        <f t="shared" si="62"/>
        <v>74.174174174174183</v>
      </c>
      <c r="E676" s="64">
        <f t="shared" si="63"/>
        <v>89.789789789789808</v>
      </c>
      <c r="F676" s="65">
        <f t="shared" si="64"/>
        <v>170.99099099099104</v>
      </c>
      <c r="G676" s="64">
        <f t="shared" si="65"/>
        <v>183.48348348348352</v>
      </c>
      <c r="H676" s="66">
        <f t="shared" si="67"/>
        <v>29.428378378378373</v>
      </c>
      <c r="I676" s="66">
        <f t="shared" si="66"/>
        <v>31.5304054054054</v>
      </c>
      <c r="J676" s="74">
        <v>0.70067567567567557</v>
      </c>
      <c r="K676" s="61"/>
      <c r="L676" s="62"/>
      <c r="M676" s="55"/>
      <c r="N676" s="55"/>
      <c r="O676" s="55"/>
      <c r="P676" s="55"/>
      <c r="Q676" s="75"/>
      <c r="R676" s="75"/>
      <c r="S676" s="76"/>
    </row>
    <row r="677" spans="1:19" x14ac:dyDescent="0.2">
      <c r="A677" s="70">
        <v>667</v>
      </c>
      <c r="B677" s="61">
        <v>0.78035982008995508</v>
      </c>
      <c r="C677" s="62">
        <v>50</v>
      </c>
      <c r="D677" s="71">
        <f t="shared" si="62"/>
        <v>74.134182908545739</v>
      </c>
      <c r="E677" s="64">
        <f t="shared" si="63"/>
        <v>89.74137931034484</v>
      </c>
      <c r="F677" s="65">
        <f t="shared" si="64"/>
        <v>170.89880059970017</v>
      </c>
      <c r="G677" s="64">
        <f t="shared" si="65"/>
        <v>183.38455772113943</v>
      </c>
      <c r="H677" s="66">
        <f t="shared" si="67"/>
        <v>29.409445277361314</v>
      </c>
      <c r="I677" s="66">
        <f t="shared" si="66"/>
        <v>31.510119940029981</v>
      </c>
      <c r="J677" s="74">
        <v>0.70022488755622181</v>
      </c>
      <c r="K677" s="61"/>
      <c r="L677" s="62"/>
      <c r="M677" s="55"/>
      <c r="N677" s="55"/>
      <c r="O677" s="55"/>
      <c r="P677" s="55"/>
      <c r="Q677" s="75"/>
      <c r="R677" s="75"/>
      <c r="S677" s="76"/>
    </row>
    <row r="678" spans="1:19" x14ac:dyDescent="0.2">
      <c r="A678" s="70">
        <v>668</v>
      </c>
      <c r="B678" s="61">
        <v>0.77994011976047906</v>
      </c>
      <c r="C678" s="62">
        <v>50</v>
      </c>
      <c r="D678" s="71">
        <f t="shared" si="62"/>
        <v>74.094311377245504</v>
      </c>
      <c r="E678" s="64">
        <f t="shared" si="63"/>
        <v>89.693113772455092</v>
      </c>
      <c r="F678" s="65">
        <f t="shared" si="64"/>
        <v>170.80688622754491</v>
      </c>
      <c r="G678" s="64">
        <f t="shared" si="65"/>
        <v>183.28592814371257</v>
      </c>
      <c r="H678" s="66">
        <f t="shared" si="67"/>
        <v>29.390568862275448</v>
      </c>
      <c r="I678" s="66">
        <f t="shared" si="66"/>
        <v>31.489895209580837</v>
      </c>
      <c r="J678" s="74">
        <v>0.69977544910179634</v>
      </c>
      <c r="K678" s="61"/>
      <c r="L678" s="62"/>
      <c r="M678" s="55"/>
      <c r="N678" s="55"/>
      <c r="O678" s="55"/>
      <c r="P678" s="55"/>
      <c r="Q678" s="75"/>
      <c r="R678" s="75"/>
      <c r="S678" s="76"/>
    </row>
    <row r="679" spans="1:19" x14ac:dyDescent="0.2">
      <c r="A679" s="70">
        <v>669</v>
      </c>
      <c r="B679" s="61">
        <v>0.77952167414050821</v>
      </c>
      <c r="C679" s="62">
        <v>50</v>
      </c>
      <c r="D679" s="71">
        <f t="shared" si="62"/>
        <v>74.054559043348277</v>
      </c>
      <c r="E679" s="64">
        <f t="shared" si="63"/>
        <v>89.644992526158447</v>
      </c>
      <c r="F679" s="65">
        <f t="shared" si="64"/>
        <v>170.7152466367713</v>
      </c>
      <c r="G679" s="64">
        <f t="shared" si="65"/>
        <v>183.18759342301942</v>
      </c>
      <c r="H679" s="66">
        <f t="shared" si="67"/>
        <v>29.371748878923768</v>
      </c>
      <c r="I679" s="66">
        <f t="shared" si="66"/>
        <v>31.469730941704039</v>
      </c>
      <c r="J679" s="74">
        <v>0.69932735426008974</v>
      </c>
      <c r="K679" s="61"/>
      <c r="L679" s="62"/>
      <c r="M679" s="55"/>
      <c r="N679" s="55"/>
      <c r="O679" s="55"/>
      <c r="P679" s="55"/>
      <c r="Q679" s="75"/>
      <c r="R679" s="75"/>
      <c r="S679" s="76"/>
    </row>
    <row r="680" spans="1:19" x14ac:dyDescent="0.2">
      <c r="A680" s="70">
        <v>670</v>
      </c>
      <c r="B680" s="61">
        <v>0.77910447761194024</v>
      </c>
      <c r="C680" s="62">
        <v>50</v>
      </c>
      <c r="D680" s="71">
        <f t="shared" si="62"/>
        <v>74.014925373134318</v>
      </c>
      <c r="E680" s="64">
        <f t="shared" si="63"/>
        <v>89.597014925373131</v>
      </c>
      <c r="F680" s="65">
        <f t="shared" si="64"/>
        <v>170.6238805970149</v>
      </c>
      <c r="G680" s="64">
        <f t="shared" si="65"/>
        <v>183.08955223880596</v>
      </c>
      <c r="H680" s="66">
        <f t="shared" si="67"/>
        <v>29.352985074626865</v>
      </c>
      <c r="I680" s="66">
        <f t="shared" si="66"/>
        <v>31.44962686567164</v>
      </c>
      <c r="J680" s="74">
        <v>0.69888059701492533</v>
      </c>
      <c r="K680" s="61"/>
      <c r="L680" s="62"/>
      <c r="M680" s="55"/>
      <c r="N680" s="55"/>
      <c r="O680" s="55"/>
      <c r="P680" s="55"/>
      <c r="Q680" s="75"/>
      <c r="R680" s="75"/>
      <c r="S680" s="76"/>
    </row>
    <row r="681" spans="1:19" x14ac:dyDescent="0.2">
      <c r="A681" s="70">
        <v>671</v>
      </c>
      <c r="B681" s="61">
        <v>0.77868852459016402</v>
      </c>
      <c r="C681" s="62">
        <v>50</v>
      </c>
      <c r="D681" s="71">
        <f t="shared" si="62"/>
        <v>73.97540983606558</v>
      </c>
      <c r="E681" s="64">
        <f t="shared" si="63"/>
        <v>89.549180327868868</v>
      </c>
      <c r="F681" s="65">
        <f t="shared" si="64"/>
        <v>170.53278688524591</v>
      </c>
      <c r="G681" s="64">
        <f t="shared" si="65"/>
        <v>182.99180327868854</v>
      </c>
      <c r="H681" s="66">
        <f t="shared" si="67"/>
        <v>29.33427719821162</v>
      </c>
      <c r="I681" s="66">
        <f t="shared" si="66"/>
        <v>31.429582712369594</v>
      </c>
      <c r="J681" s="74">
        <v>0.69843517138599098</v>
      </c>
      <c r="K681" s="61"/>
      <c r="L681" s="62"/>
      <c r="M681" s="55"/>
      <c r="N681" s="55"/>
      <c r="O681" s="55"/>
      <c r="P681" s="55"/>
      <c r="Q681" s="75"/>
      <c r="R681" s="75"/>
      <c r="S681" s="76"/>
    </row>
    <row r="682" spans="1:19" x14ac:dyDescent="0.2">
      <c r="A682" s="70">
        <v>672</v>
      </c>
      <c r="B682" s="61">
        <v>0.77827380952380965</v>
      </c>
      <c r="C682" s="62">
        <v>50</v>
      </c>
      <c r="D682" s="71">
        <f t="shared" si="62"/>
        <v>73.936011904761912</v>
      </c>
      <c r="E682" s="64">
        <f t="shared" si="63"/>
        <v>89.501488095238116</v>
      </c>
      <c r="F682" s="65">
        <f t="shared" si="64"/>
        <v>170.44196428571431</v>
      </c>
      <c r="G682" s="64">
        <f t="shared" si="65"/>
        <v>182.89434523809527</v>
      </c>
      <c r="H682" s="66">
        <f t="shared" si="67"/>
        <v>29.315624999999994</v>
      </c>
      <c r="I682" s="66">
        <f t="shared" si="66"/>
        <v>31.409598214285708</v>
      </c>
      <c r="J682" s="74">
        <v>0.69799107142857131</v>
      </c>
      <c r="K682" s="61"/>
      <c r="L682" s="62"/>
      <c r="M682" s="55"/>
      <c r="N682" s="55"/>
      <c r="O682" s="55"/>
      <c r="P682" s="55"/>
      <c r="Q682" s="75"/>
      <c r="R682" s="75"/>
      <c r="S682" s="76"/>
    </row>
    <row r="683" spans="1:19" x14ac:dyDescent="0.2">
      <c r="A683" s="70">
        <v>673</v>
      </c>
      <c r="B683" s="61">
        <v>0.77786032689450224</v>
      </c>
      <c r="C683" s="62">
        <v>50</v>
      </c>
      <c r="D683" s="71">
        <f t="shared" si="62"/>
        <v>73.896731054977707</v>
      </c>
      <c r="E683" s="64">
        <f t="shared" si="63"/>
        <v>89.45393759286776</v>
      </c>
      <c r="F683" s="65">
        <f t="shared" si="64"/>
        <v>170.351411589896</v>
      </c>
      <c r="G683" s="64">
        <f t="shared" si="65"/>
        <v>182.79717682020802</v>
      </c>
      <c r="H683" s="66">
        <f t="shared" si="67"/>
        <v>29.297028231797917</v>
      </c>
      <c r="I683" s="66">
        <f t="shared" si="66"/>
        <v>31.389673105497771</v>
      </c>
      <c r="J683" s="74">
        <v>0.69754829123328377</v>
      </c>
      <c r="K683" s="61"/>
      <c r="L683" s="62"/>
      <c r="M683" s="55"/>
      <c r="N683" s="55"/>
      <c r="O683" s="55"/>
      <c r="P683" s="55"/>
      <c r="Q683" s="75"/>
      <c r="R683" s="75"/>
      <c r="S683" s="76"/>
    </row>
    <row r="684" spans="1:19" x14ac:dyDescent="0.2">
      <c r="A684" s="70">
        <v>674</v>
      </c>
      <c r="B684" s="61">
        <v>0.77744807121661719</v>
      </c>
      <c r="C684" s="62">
        <v>50</v>
      </c>
      <c r="D684" s="71">
        <f t="shared" si="62"/>
        <v>73.857566765578639</v>
      </c>
      <c r="E684" s="64">
        <f t="shared" si="63"/>
        <v>89.406528189910972</v>
      </c>
      <c r="F684" s="65">
        <f t="shared" si="64"/>
        <v>170.26112759643917</v>
      </c>
      <c r="G684" s="64">
        <f t="shared" si="65"/>
        <v>182.70029673590503</v>
      </c>
      <c r="H684" s="66">
        <f t="shared" si="67"/>
        <v>29.278486646884271</v>
      </c>
      <c r="I684" s="66">
        <f t="shared" si="66"/>
        <v>31.369807121661719</v>
      </c>
      <c r="J684" s="74">
        <v>0.69710682492581599</v>
      </c>
      <c r="K684" s="61"/>
      <c r="L684" s="62"/>
      <c r="M684" s="55"/>
      <c r="N684" s="55"/>
      <c r="O684" s="55"/>
      <c r="P684" s="55"/>
      <c r="Q684" s="75"/>
      <c r="R684" s="75"/>
      <c r="S684" s="76"/>
    </row>
    <row r="685" spans="1:19" x14ac:dyDescent="0.2">
      <c r="A685" s="70">
        <v>675</v>
      </c>
      <c r="B685" s="61">
        <v>0.77703703703703708</v>
      </c>
      <c r="C685" s="62">
        <v>50</v>
      </c>
      <c r="D685" s="71">
        <f t="shared" si="62"/>
        <v>73.818518518518516</v>
      </c>
      <c r="E685" s="64">
        <f t="shared" si="63"/>
        <v>89.359259259259261</v>
      </c>
      <c r="F685" s="65">
        <f t="shared" si="64"/>
        <v>170.17111111111112</v>
      </c>
      <c r="G685" s="64">
        <f t="shared" si="65"/>
        <v>182.6037037037037</v>
      </c>
      <c r="H685" s="66">
        <f t="shared" si="67"/>
        <v>29.259999999999998</v>
      </c>
      <c r="I685" s="66">
        <f t="shared" si="66"/>
        <v>31.349999999999998</v>
      </c>
      <c r="J685" s="74">
        <v>0.69666666666666666</v>
      </c>
      <c r="K685" s="61"/>
      <c r="L685" s="62"/>
      <c r="M685" s="55"/>
      <c r="N685" s="55"/>
      <c r="O685" s="55"/>
      <c r="P685" s="55"/>
      <c r="Q685" s="75"/>
      <c r="R685" s="75"/>
      <c r="S685" s="76"/>
    </row>
    <row r="686" spans="1:19" x14ac:dyDescent="0.2">
      <c r="A686" s="70">
        <v>676</v>
      </c>
      <c r="B686" s="61">
        <v>0.77662721893491127</v>
      </c>
      <c r="C686" s="62">
        <v>50</v>
      </c>
      <c r="D686" s="71">
        <f t="shared" si="62"/>
        <v>73.779585798816569</v>
      </c>
      <c r="E686" s="64">
        <f t="shared" si="63"/>
        <v>89.312130177514803</v>
      </c>
      <c r="F686" s="65">
        <f t="shared" si="64"/>
        <v>170.08136094674558</v>
      </c>
      <c r="G686" s="64">
        <f t="shared" si="65"/>
        <v>182.50739644970415</v>
      </c>
      <c r="H686" s="66">
        <f t="shared" si="67"/>
        <v>29.241568047337278</v>
      </c>
      <c r="I686" s="66">
        <f t="shared" si="66"/>
        <v>31.330251479289942</v>
      </c>
      <c r="J686" s="74">
        <v>0.69622781065088757</v>
      </c>
      <c r="K686" s="61"/>
      <c r="L686" s="62"/>
      <c r="M686" s="55"/>
      <c r="N686" s="55"/>
      <c r="O686" s="55"/>
      <c r="P686" s="55"/>
      <c r="Q686" s="75"/>
      <c r="R686" s="75"/>
      <c r="S686" s="76"/>
    </row>
    <row r="687" spans="1:19" x14ac:dyDescent="0.2">
      <c r="A687" s="70">
        <v>677</v>
      </c>
      <c r="B687" s="61">
        <v>0.77621861152141813</v>
      </c>
      <c r="C687" s="62">
        <v>50</v>
      </c>
      <c r="D687" s="71">
        <f t="shared" si="62"/>
        <v>73.740768094534729</v>
      </c>
      <c r="E687" s="64">
        <f t="shared" si="63"/>
        <v>89.265140324963085</v>
      </c>
      <c r="F687" s="65">
        <f t="shared" si="64"/>
        <v>169.99187592319058</v>
      </c>
      <c r="G687" s="64">
        <f t="shared" si="65"/>
        <v>182.41137370753327</v>
      </c>
      <c r="H687" s="66">
        <f t="shared" si="67"/>
        <v>29.223190546528805</v>
      </c>
      <c r="I687" s="66">
        <f t="shared" si="66"/>
        <v>31.310561299852289</v>
      </c>
      <c r="J687" s="74">
        <v>0.69579025110782866</v>
      </c>
      <c r="K687" s="61"/>
      <c r="L687" s="62"/>
      <c r="M687" s="55"/>
      <c r="N687" s="55"/>
      <c r="O687" s="55"/>
      <c r="P687" s="55"/>
      <c r="Q687" s="75"/>
      <c r="R687" s="75"/>
      <c r="S687" s="76"/>
    </row>
    <row r="688" spans="1:19" x14ac:dyDescent="0.2">
      <c r="A688" s="70">
        <v>678</v>
      </c>
      <c r="B688" s="61">
        <v>0.77581120943952808</v>
      </c>
      <c r="C688" s="62">
        <v>50</v>
      </c>
      <c r="D688" s="71">
        <f t="shared" si="62"/>
        <v>73.702064896755161</v>
      </c>
      <c r="E688" s="64">
        <f t="shared" si="63"/>
        <v>89.218289085545734</v>
      </c>
      <c r="F688" s="65">
        <f t="shared" si="64"/>
        <v>169.90265486725664</v>
      </c>
      <c r="G688" s="64">
        <f t="shared" si="65"/>
        <v>182.31563421828909</v>
      </c>
      <c r="H688" s="66">
        <f t="shared" si="67"/>
        <v>29.204867256637169</v>
      </c>
      <c r="I688" s="66">
        <f t="shared" si="66"/>
        <v>31.290929203539825</v>
      </c>
      <c r="J688" s="74">
        <v>0.69535398230088497</v>
      </c>
      <c r="K688" s="61"/>
      <c r="L688" s="62"/>
      <c r="M688" s="55"/>
      <c r="N688" s="55"/>
      <c r="O688" s="55"/>
      <c r="P688" s="55"/>
      <c r="Q688" s="75"/>
      <c r="R688" s="75"/>
      <c r="S688" s="76"/>
    </row>
    <row r="689" spans="1:19" x14ac:dyDescent="0.2">
      <c r="A689" s="70">
        <v>679</v>
      </c>
      <c r="B689" s="61">
        <v>0.77540500736377027</v>
      </c>
      <c r="C689" s="62">
        <v>50</v>
      </c>
      <c r="D689" s="71">
        <f t="shared" si="62"/>
        <v>73.663475699558177</v>
      </c>
      <c r="E689" s="64">
        <f t="shared" si="63"/>
        <v>89.171575846833576</v>
      </c>
      <c r="F689" s="65">
        <f t="shared" si="64"/>
        <v>169.81369661266569</v>
      </c>
      <c r="G689" s="64">
        <f t="shared" si="65"/>
        <v>182.220176730486</v>
      </c>
      <c r="H689" s="66">
        <f t="shared" si="67"/>
        <v>29.186597938144327</v>
      </c>
      <c r="I689" s="66">
        <f t="shared" si="66"/>
        <v>31.271354933726066</v>
      </c>
      <c r="J689" s="74">
        <v>0.69491899852724592</v>
      </c>
      <c r="K689" s="61"/>
      <c r="L689" s="62"/>
      <c r="M689" s="55"/>
      <c r="N689" s="55"/>
      <c r="O689" s="55"/>
      <c r="P689" s="55"/>
      <c r="Q689" s="75"/>
      <c r="R689" s="75"/>
      <c r="S689" s="76"/>
    </row>
    <row r="690" spans="1:19" x14ac:dyDescent="0.2">
      <c r="A690" s="70">
        <v>680</v>
      </c>
      <c r="B690" s="61">
        <v>0.77500000000000002</v>
      </c>
      <c r="C690" s="62">
        <v>50</v>
      </c>
      <c r="D690" s="71">
        <f t="shared" si="62"/>
        <v>73.625</v>
      </c>
      <c r="E690" s="64">
        <f t="shared" si="63"/>
        <v>89.125</v>
      </c>
      <c r="F690" s="65">
        <f t="shared" si="64"/>
        <v>169.72499999999999</v>
      </c>
      <c r="G690" s="64">
        <f t="shared" si="65"/>
        <v>182.125</v>
      </c>
      <c r="H690" s="66">
        <f t="shared" si="67"/>
        <v>29.168382352941176</v>
      </c>
      <c r="I690" s="66">
        <f t="shared" si="66"/>
        <v>31.251838235294116</v>
      </c>
      <c r="J690" s="74">
        <v>0.69448529411764703</v>
      </c>
      <c r="K690" s="61"/>
      <c r="L690" s="62"/>
      <c r="M690" s="55"/>
      <c r="N690" s="55"/>
      <c r="O690" s="55"/>
      <c r="P690" s="55"/>
      <c r="Q690" s="75"/>
      <c r="R690" s="75"/>
      <c r="S690" s="76"/>
    </row>
    <row r="691" spans="1:19" x14ac:dyDescent="0.2">
      <c r="A691" s="70">
        <v>681</v>
      </c>
      <c r="B691" s="61">
        <v>0.77459618208516889</v>
      </c>
      <c r="C691" s="62">
        <v>50</v>
      </c>
      <c r="D691" s="71">
        <f t="shared" si="62"/>
        <v>73.586637298091048</v>
      </c>
      <c r="E691" s="64">
        <f t="shared" si="63"/>
        <v>89.078560939794428</v>
      </c>
      <c r="F691" s="65">
        <f t="shared" si="64"/>
        <v>169.63656387665199</v>
      </c>
      <c r="G691" s="64">
        <f t="shared" si="65"/>
        <v>182.03010279001469</v>
      </c>
      <c r="H691" s="66">
        <f t="shared" si="67"/>
        <v>29.150220264317181</v>
      </c>
      <c r="I691" s="66">
        <f t="shared" si="66"/>
        <v>31.232378854625551</v>
      </c>
      <c r="J691" s="74">
        <v>0.69405286343612338</v>
      </c>
      <c r="K691" s="61"/>
      <c r="L691" s="62"/>
      <c r="M691" s="55"/>
      <c r="N691" s="55"/>
      <c r="O691" s="55"/>
      <c r="P691" s="55"/>
      <c r="Q691" s="75"/>
      <c r="R691" s="75"/>
      <c r="S691" s="76"/>
    </row>
    <row r="692" spans="1:19" x14ac:dyDescent="0.2">
      <c r="A692" s="70">
        <v>682</v>
      </c>
      <c r="B692" s="61">
        <v>0.77419354838709675</v>
      </c>
      <c r="C692" s="62">
        <v>50</v>
      </c>
      <c r="D692" s="71">
        <f t="shared" si="62"/>
        <v>73.548387096774192</v>
      </c>
      <c r="E692" s="64">
        <f t="shared" si="63"/>
        <v>89.032258064516128</v>
      </c>
      <c r="F692" s="65">
        <f t="shared" si="64"/>
        <v>169.54838709677418</v>
      </c>
      <c r="G692" s="64">
        <f t="shared" si="65"/>
        <v>181.93548387096774</v>
      </c>
      <c r="H692" s="66">
        <f t="shared" si="67"/>
        <v>29.132111436950147</v>
      </c>
      <c r="I692" s="66">
        <f t="shared" si="66"/>
        <v>31.212976539589441</v>
      </c>
      <c r="J692" s="74">
        <v>0.69362170087976538</v>
      </c>
      <c r="K692" s="61"/>
      <c r="L692" s="62"/>
      <c r="M692" s="55"/>
      <c r="N692" s="55"/>
      <c r="O692" s="55"/>
      <c r="P692" s="55"/>
      <c r="Q692" s="75"/>
      <c r="R692" s="75"/>
      <c r="S692" s="76"/>
    </row>
    <row r="693" spans="1:19" x14ac:dyDescent="0.2">
      <c r="A693" s="70">
        <v>683</v>
      </c>
      <c r="B693" s="61">
        <v>0.77379209370424595</v>
      </c>
      <c r="C693" s="62">
        <v>50</v>
      </c>
      <c r="D693" s="71">
        <f t="shared" si="62"/>
        <v>73.510248901903367</v>
      </c>
      <c r="E693" s="64">
        <f t="shared" si="63"/>
        <v>88.986090775988288</v>
      </c>
      <c r="F693" s="65">
        <f t="shared" si="64"/>
        <v>169.46046852122987</v>
      </c>
      <c r="G693" s="64">
        <f t="shared" si="65"/>
        <v>181.84114202049781</v>
      </c>
      <c r="H693" s="66">
        <f t="shared" si="67"/>
        <v>29.114055636896047</v>
      </c>
      <c r="I693" s="66">
        <f t="shared" si="66"/>
        <v>31.193631039531478</v>
      </c>
      <c r="J693" s="74">
        <v>0.69319180087847732</v>
      </c>
      <c r="K693" s="61"/>
      <c r="L693" s="62"/>
      <c r="M693" s="55"/>
      <c r="N693" s="55"/>
      <c r="O693" s="55"/>
      <c r="P693" s="55"/>
      <c r="Q693" s="75"/>
      <c r="R693" s="75"/>
      <c r="S693" s="76"/>
    </row>
    <row r="694" spans="1:19" x14ac:dyDescent="0.2">
      <c r="A694" s="70">
        <v>684</v>
      </c>
      <c r="B694" s="61">
        <v>0.77339181286549707</v>
      </c>
      <c r="C694" s="62">
        <v>50</v>
      </c>
      <c r="D694" s="71">
        <f t="shared" si="62"/>
        <v>73.472222222222229</v>
      </c>
      <c r="E694" s="64">
        <f t="shared" si="63"/>
        <v>88.940058479532169</v>
      </c>
      <c r="F694" s="65">
        <f t="shared" si="64"/>
        <v>169.37280701754386</v>
      </c>
      <c r="G694" s="64">
        <f t="shared" si="65"/>
        <v>181.7470760233918</v>
      </c>
      <c r="H694" s="66">
        <f t="shared" si="67"/>
        <v>29.096052631578949</v>
      </c>
      <c r="I694" s="66">
        <f t="shared" si="66"/>
        <v>31.174342105263158</v>
      </c>
      <c r="J694" s="74">
        <v>0.69276315789473686</v>
      </c>
      <c r="K694" s="61"/>
      <c r="L694" s="62"/>
      <c r="M694" s="55"/>
      <c r="N694" s="55"/>
      <c r="O694" s="55"/>
      <c r="P694" s="55"/>
      <c r="Q694" s="75"/>
      <c r="R694" s="75"/>
      <c r="S694" s="76"/>
    </row>
    <row r="695" spans="1:19" x14ac:dyDescent="0.2">
      <c r="A695" s="70">
        <v>685</v>
      </c>
      <c r="B695" s="61">
        <v>0.7729927007299271</v>
      </c>
      <c r="C695" s="62">
        <v>50</v>
      </c>
      <c r="D695" s="71">
        <f t="shared" si="62"/>
        <v>73.434306569343079</v>
      </c>
      <c r="E695" s="64">
        <f t="shared" si="63"/>
        <v>88.894160583941613</v>
      </c>
      <c r="F695" s="65">
        <f t="shared" si="64"/>
        <v>169.28540145985403</v>
      </c>
      <c r="G695" s="64">
        <f t="shared" si="65"/>
        <v>181.65328467153287</v>
      </c>
      <c r="H695" s="66">
        <f t="shared" si="67"/>
        <v>29.078102189781024</v>
      </c>
      <c r="I695" s="66">
        <f t="shared" si="66"/>
        <v>31.155109489051096</v>
      </c>
      <c r="J695" s="74">
        <v>0.6923357664233577</v>
      </c>
      <c r="K695" s="61"/>
      <c r="L695" s="62"/>
      <c r="M695" s="55"/>
      <c r="N695" s="55"/>
      <c r="O695" s="55"/>
      <c r="P695" s="55"/>
      <c r="Q695" s="75"/>
      <c r="R695" s="75"/>
      <c r="S695" s="76"/>
    </row>
    <row r="696" spans="1:19" x14ac:dyDescent="0.2">
      <c r="A696" s="70">
        <v>686</v>
      </c>
      <c r="B696" s="61">
        <v>0.77259475218658902</v>
      </c>
      <c r="C696" s="62">
        <v>50</v>
      </c>
      <c r="D696" s="71">
        <f t="shared" si="62"/>
        <v>73.396501457725961</v>
      </c>
      <c r="E696" s="64">
        <f t="shared" si="63"/>
        <v>88.848396501457742</v>
      </c>
      <c r="F696" s="65">
        <f t="shared" si="64"/>
        <v>169.198250728863</v>
      </c>
      <c r="G696" s="64">
        <f t="shared" si="65"/>
        <v>181.55976676384842</v>
      </c>
      <c r="H696" s="66">
        <f t="shared" si="67"/>
        <v>29.060204081632651</v>
      </c>
      <c r="I696" s="66">
        <f t="shared" si="66"/>
        <v>31.135932944606413</v>
      </c>
      <c r="J696" s="74">
        <v>0.69190962099125364</v>
      </c>
      <c r="K696" s="61"/>
      <c r="L696" s="62"/>
      <c r="M696" s="55"/>
      <c r="N696" s="55"/>
      <c r="O696" s="55"/>
      <c r="P696" s="55"/>
      <c r="Q696" s="75"/>
      <c r="R696" s="75"/>
      <c r="S696" s="76"/>
    </row>
    <row r="697" spans="1:19" x14ac:dyDescent="0.2">
      <c r="A697" s="70">
        <v>687</v>
      </c>
      <c r="B697" s="61">
        <v>0.77219796215429404</v>
      </c>
      <c r="C697" s="62">
        <v>50</v>
      </c>
      <c r="D697" s="71">
        <f t="shared" si="62"/>
        <v>73.35880640465794</v>
      </c>
      <c r="E697" s="64">
        <f t="shared" si="63"/>
        <v>88.802765647743811</v>
      </c>
      <c r="F697" s="65">
        <f t="shared" si="64"/>
        <v>169.1113537117904</v>
      </c>
      <c r="G697" s="64">
        <f t="shared" si="65"/>
        <v>181.46652110625911</v>
      </c>
      <c r="H697" s="66">
        <f t="shared" si="67"/>
        <v>29.042358078602618</v>
      </c>
      <c r="I697" s="66">
        <f t="shared" si="66"/>
        <v>31.116812227074234</v>
      </c>
      <c r="J697" s="74">
        <v>0.69148471615720519</v>
      </c>
      <c r="K697" s="61"/>
      <c r="L697" s="62"/>
      <c r="M697" s="55"/>
      <c r="N697" s="55"/>
      <c r="O697" s="55"/>
      <c r="P697" s="55"/>
      <c r="Q697" s="75"/>
      <c r="R697" s="75"/>
      <c r="S697" s="76"/>
    </row>
    <row r="698" spans="1:19" x14ac:dyDescent="0.2">
      <c r="A698" s="70">
        <v>688</v>
      </c>
      <c r="B698" s="61">
        <v>0.77180232558139539</v>
      </c>
      <c r="C698" s="62">
        <v>50</v>
      </c>
      <c r="D698" s="71">
        <f t="shared" si="62"/>
        <v>73.321220930232556</v>
      </c>
      <c r="E698" s="64">
        <f t="shared" si="63"/>
        <v>88.757267441860463</v>
      </c>
      <c r="F698" s="65">
        <f t="shared" si="64"/>
        <v>169.02470930232559</v>
      </c>
      <c r="G698" s="64">
        <f t="shared" si="65"/>
        <v>181.37354651162792</v>
      </c>
      <c r="H698" s="66">
        <f t="shared" si="67"/>
        <v>29.024563953488371</v>
      </c>
      <c r="I698" s="66">
        <f t="shared" si="66"/>
        <v>31.097747093023255</v>
      </c>
      <c r="J698" s="74">
        <v>0.69106104651162792</v>
      </c>
      <c r="K698" s="61"/>
      <c r="L698" s="62"/>
      <c r="M698" s="55"/>
      <c r="N698" s="55"/>
      <c r="O698" s="55"/>
      <c r="P698" s="55"/>
      <c r="Q698" s="75"/>
      <c r="R698" s="75"/>
      <c r="S698" s="76"/>
    </row>
    <row r="699" spans="1:19" x14ac:dyDescent="0.2">
      <c r="A699" s="70">
        <v>689</v>
      </c>
      <c r="B699" s="61">
        <v>0.7714078374455734</v>
      </c>
      <c r="C699" s="62">
        <v>50</v>
      </c>
      <c r="D699" s="71">
        <f t="shared" si="62"/>
        <v>73.28374455732947</v>
      </c>
      <c r="E699" s="64">
        <f t="shared" si="63"/>
        <v>88.711901306240946</v>
      </c>
      <c r="F699" s="65">
        <f t="shared" si="64"/>
        <v>168.93831640058056</v>
      </c>
      <c r="G699" s="64">
        <f t="shared" si="65"/>
        <v>181.28084179970975</v>
      </c>
      <c r="H699" s="66">
        <f t="shared" si="67"/>
        <v>29.006821480406387</v>
      </c>
      <c r="I699" s="66">
        <f t="shared" si="66"/>
        <v>31.078737300435417</v>
      </c>
      <c r="J699" s="74">
        <v>0.69063860667634258</v>
      </c>
      <c r="K699" s="61"/>
      <c r="L699" s="62"/>
      <c r="M699" s="55"/>
      <c r="N699" s="55"/>
      <c r="O699" s="55"/>
      <c r="P699" s="55"/>
      <c r="Q699" s="75"/>
      <c r="R699" s="75"/>
      <c r="S699" s="76"/>
    </row>
    <row r="700" spans="1:19" x14ac:dyDescent="0.2">
      <c r="A700" s="70">
        <v>690</v>
      </c>
      <c r="B700" s="61">
        <v>0.77101449275362333</v>
      </c>
      <c r="C700" s="62">
        <v>50</v>
      </c>
      <c r="D700" s="71">
        <f t="shared" si="62"/>
        <v>73.246376811594217</v>
      </c>
      <c r="E700" s="64">
        <f t="shared" si="63"/>
        <v>88.666666666666686</v>
      </c>
      <c r="F700" s="65">
        <f t="shared" si="64"/>
        <v>168.85217391304352</v>
      </c>
      <c r="G700" s="64">
        <f t="shared" si="65"/>
        <v>181.1884057971015</v>
      </c>
      <c r="H700" s="66">
        <f t="shared" si="67"/>
        <v>28.989130434782613</v>
      </c>
      <c r="I700" s="66">
        <f t="shared" si="66"/>
        <v>31.059782608695656</v>
      </c>
      <c r="J700" s="74">
        <v>0.69021739130434789</v>
      </c>
      <c r="K700" s="61"/>
      <c r="L700" s="62"/>
      <c r="M700" s="55"/>
      <c r="N700" s="55"/>
      <c r="O700" s="55"/>
      <c r="P700" s="55"/>
      <c r="Q700" s="75"/>
      <c r="R700" s="75"/>
      <c r="S700" s="76"/>
    </row>
    <row r="701" spans="1:19" x14ac:dyDescent="0.2">
      <c r="A701" s="70">
        <v>691</v>
      </c>
      <c r="B701" s="61">
        <v>0.77062228654124465</v>
      </c>
      <c r="C701" s="62">
        <v>50</v>
      </c>
      <c r="D701" s="71">
        <f t="shared" si="62"/>
        <v>73.209117221418239</v>
      </c>
      <c r="E701" s="64">
        <f t="shared" si="63"/>
        <v>88.621562952243139</v>
      </c>
      <c r="F701" s="65">
        <f t="shared" si="64"/>
        <v>168.76628075253257</v>
      </c>
      <c r="G701" s="64">
        <f t="shared" si="65"/>
        <v>181.09623733719249</v>
      </c>
      <c r="H701" s="66">
        <f t="shared" si="67"/>
        <v>28.971490593342981</v>
      </c>
      <c r="I701" s="66">
        <f t="shared" si="66"/>
        <v>31.040882778581768</v>
      </c>
      <c r="J701" s="74">
        <v>0.68979739507959481</v>
      </c>
      <c r="K701" s="61"/>
      <c r="L701" s="62"/>
      <c r="M701" s="55"/>
      <c r="N701" s="55"/>
      <c r="O701" s="55"/>
      <c r="P701" s="55"/>
      <c r="Q701" s="75"/>
      <c r="R701" s="75"/>
      <c r="S701" s="76"/>
    </row>
    <row r="702" spans="1:19" x14ac:dyDescent="0.2">
      <c r="A702" s="70">
        <v>692</v>
      </c>
      <c r="B702" s="61">
        <v>0.77023121387283244</v>
      </c>
      <c r="C702" s="62">
        <v>50</v>
      </c>
      <c r="D702" s="71">
        <f t="shared" si="62"/>
        <v>73.171965317919089</v>
      </c>
      <c r="E702" s="64">
        <f t="shared" si="63"/>
        <v>88.576589595375737</v>
      </c>
      <c r="F702" s="65">
        <f t="shared" si="64"/>
        <v>168.68063583815029</v>
      </c>
      <c r="G702" s="64">
        <f t="shared" si="65"/>
        <v>181.00433526011562</v>
      </c>
      <c r="H702" s="66">
        <f t="shared" si="67"/>
        <v>28.953901734104043</v>
      </c>
      <c r="I702" s="66">
        <f t="shared" si="66"/>
        <v>31.02203757225433</v>
      </c>
      <c r="J702" s="74">
        <v>0.68937861271676293</v>
      </c>
      <c r="K702" s="61"/>
      <c r="L702" s="62"/>
      <c r="M702" s="55"/>
      <c r="N702" s="55"/>
      <c r="O702" s="55"/>
      <c r="P702" s="55"/>
      <c r="Q702" s="75"/>
      <c r="R702" s="75"/>
      <c r="S702" s="76"/>
    </row>
    <row r="703" spans="1:19" x14ac:dyDescent="0.2">
      <c r="A703" s="70">
        <v>693</v>
      </c>
      <c r="B703" s="61">
        <v>0.76984126984126988</v>
      </c>
      <c r="C703" s="62">
        <v>50</v>
      </c>
      <c r="D703" s="71">
        <f t="shared" si="62"/>
        <v>73.134920634920633</v>
      </c>
      <c r="E703" s="64">
        <f t="shared" si="63"/>
        <v>88.531746031746039</v>
      </c>
      <c r="F703" s="65">
        <f t="shared" si="64"/>
        <v>168.5952380952381</v>
      </c>
      <c r="G703" s="64">
        <f t="shared" si="65"/>
        <v>180.91269841269843</v>
      </c>
      <c r="H703" s="66">
        <f t="shared" si="67"/>
        <v>28.936363636363637</v>
      </c>
      <c r="I703" s="66">
        <f t="shared" si="66"/>
        <v>31.003246753246756</v>
      </c>
      <c r="J703" s="74">
        <v>0.688961038961039</v>
      </c>
      <c r="K703" s="61"/>
      <c r="L703" s="62"/>
      <c r="M703" s="55"/>
      <c r="N703" s="55"/>
      <c r="O703" s="55"/>
      <c r="P703" s="55"/>
      <c r="Q703" s="75"/>
      <c r="R703" s="75"/>
      <c r="S703" s="76"/>
    </row>
    <row r="704" spans="1:19" x14ac:dyDescent="0.2">
      <c r="A704" s="70">
        <v>694</v>
      </c>
      <c r="B704" s="61">
        <v>0.7694524495677233</v>
      </c>
      <c r="C704" s="62">
        <v>50</v>
      </c>
      <c r="D704" s="71">
        <f t="shared" si="62"/>
        <v>73.097982708933714</v>
      </c>
      <c r="E704" s="64">
        <f t="shared" si="63"/>
        <v>88.487031700288185</v>
      </c>
      <c r="F704" s="65">
        <f t="shared" si="64"/>
        <v>168.51008645533139</v>
      </c>
      <c r="G704" s="64">
        <f t="shared" si="65"/>
        <v>180.82132564841498</v>
      </c>
      <c r="H704" s="66">
        <f t="shared" si="67"/>
        <v>28.918876080691639</v>
      </c>
      <c r="I704" s="66">
        <f t="shared" si="66"/>
        <v>30.98451008645533</v>
      </c>
      <c r="J704" s="74">
        <v>0.6885446685878962</v>
      </c>
      <c r="K704" s="61"/>
      <c r="L704" s="62"/>
      <c r="M704" s="55"/>
      <c r="N704" s="55"/>
      <c r="O704" s="55"/>
      <c r="P704" s="55"/>
      <c r="Q704" s="75"/>
      <c r="R704" s="75"/>
      <c r="S704" s="76"/>
    </row>
    <row r="705" spans="1:19" x14ac:dyDescent="0.2">
      <c r="A705" s="70">
        <v>695</v>
      </c>
      <c r="B705" s="61">
        <v>0.76906474820143889</v>
      </c>
      <c r="C705" s="62">
        <v>50</v>
      </c>
      <c r="D705" s="71">
        <f t="shared" si="62"/>
        <v>73.061151079136692</v>
      </c>
      <c r="E705" s="64">
        <f t="shared" si="63"/>
        <v>88.442446043165475</v>
      </c>
      <c r="F705" s="65">
        <f t="shared" si="64"/>
        <v>168.42517985611511</v>
      </c>
      <c r="G705" s="64">
        <f t="shared" si="65"/>
        <v>180.73021582733813</v>
      </c>
      <c r="H705" s="66">
        <f t="shared" si="67"/>
        <v>28.901438848920868</v>
      </c>
      <c r="I705" s="66">
        <f t="shared" si="66"/>
        <v>30.9658273381295</v>
      </c>
      <c r="J705" s="74">
        <v>0.68812949640287779</v>
      </c>
      <c r="K705" s="61"/>
      <c r="L705" s="62"/>
      <c r="M705" s="55"/>
      <c r="N705" s="55"/>
      <c r="O705" s="55"/>
      <c r="P705" s="55"/>
      <c r="Q705" s="75"/>
      <c r="R705" s="75"/>
      <c r="S705" s="76"/>
    </row>
    <row r="706" spans="1:19" x14ac:dyDescent="0.2">
      <c r="A706" s="70">
        <v>696</v>
      </c>
      <c r="B706" s="61">
        <v>0.76867816091954022</v>
      </c>
      <c r="C706" s="62">
        <v>50</v>
      </c>
      <c r="D706" s="71">
        <f t="shared" si="62"/>
        <v>73.024425287356323</v>
      </c>
      <c r="E706" s="64">
        <f t="shared" si="63"/>
        <v>88.397988505747122</v>
      </c>
      <c r="F706" s="65">
        <f t="shared" si="64"/>
        <v>168.3405172413793</v>
      </c>
      <c r="G706" s="64">
        <f t="shared" si="65"/>
        <v>180.63936781609195</v>
      </c>
      <c r="H706" s="66">
        <f t="shared" si="67"/>
        <v>28.88405172413793</v>
      </c>
      <c r="I706" s="66">
        <f t="shared" si="66"/>
        <v>30.947198275862068</v>
      </c>
      <c r="J706" s="74">
        <v>0.68771551724137925</v>
      </c>
      <c r="K706" s="61"/>
      <c r="L706" s="62"/>
      <c r="M706" s="55"/>
      <c r="N706" s="55"/>
      <c r="O706" s="55"/>
      <c r="P706" s="55"/>
      <c r="Q706" s="75"/>
      <c r="R706" s="75"/>
      <c r="S706" s="76"/>
    </row>
    <row r="707" spans="1:19" x14ac:dyDescent="0.2">
      <c r="A707" s="70">
        <v>697</v>
      </c>
      <c r="B707" s="61">
        <v>0.76829268292682928</v>
      </c>
      <c r="C707" s="62">
        <v>50</v>
      </c>
      <c r="D707" s="71">
        <f t="shared" si="62"/>
        <v>72.987804878048777</v>
      </c>
      <c r="E707" s="64">
        <f t="shared" si="63"/>
        <v>88.353658536585371</v>
      </c>
      <c r="F707" s="65">
        <f t="shared" si="64"/>
        <v>168.2560975609756</v>
      </c>
      <c r="G707" s="64">
        <f t="shared" si="65"/>
        <v>180.54878048780489</v>
      </c>
      <c r="H707" s="66">
        <f t="shared" si="67"/>
        <v>28.866714490674315</v>
      </c>
      <c r="I707" s="66">
        <f t="shared" si="66"/>
        <v>30.928622668579624</v>
      </c>
      <c r="J707" s="74">
        <v>0.68730272596843611</v>
      </c>
      <c r="K707" s="61"/>
      <c r="L707" s="62"/>
      <c r="M707" s="55"/>
      <c r="N707" s="55"/>
      <c r="O707" s="55"/>
      <c r="P707" s="55"/>
      <c r="Q707" s="75"/>
      <c r="R707" s="75"/>
      <c r="S707" s="76"/>
    </row>
    <row r="708" spans="1:19" x14ac:dyDescent="0.2">
      <c r="A708" s="70">
        <v>698</v>
      </c>
      <c r="B708" s="61">
        <v>0.76790830945558741</v>
      </c>
      <c r="C708" s="62">
        <v>50</v>
      </c>
      <c r="D708" s="71">
        <f t="shared" si="62"/>
        <v>72.951289398280807</v>
      </c>
      <c r="E708" s="64">
        <f t="shared" si="63"/>
        <v>88.309455587392549</v>
      </c>
      <c r="F708" s="65">
        <f t="shared" si="64"/>
        <v>168.17191977077366</v>
      </c>
      <c r="G708" s="64">
        <f t="shared" si="65"/>
        <v>180.45845272206304</v>
      </c>
      <c r="H708" s="66">
        <f t="shared" si="67"/>
        <v>28.849426934097419</v>
      </c>
      <c r="I708" s="66">
        <f t="shared" si="66"/>
        <v>30.910100286532948</v>
      </c>
      <c r="J708" s="74">
        <v>0.68689111747850995</v>
      </c>
      <c r="K708" s="61"/>
      <c r="L708" s="62"/>
      <c r="M708" s="55"/>
      <c r="N708" s="55"/>
      <c r="O708" s="55"/>
      <c r="P708" s="55"/>
      <c r="Q708" s="75"/>
      <c r="R708" s="75"/>
      <c r="S708" s="76"/>
    </row>
    <row r="709" spans="1:19" x14ac:dyDescent="0.2">
      <c r="A709" s="70">
        <v>699</v>
      </c>
      <c r="B709" s="61">
        <v>0.76752503576537912</v>
      </c>
      <c r="C709" s="62">
        <v>50</v>
      </c>
      <c r="D709" s="71">
        <f t="shared" si="62"/>
        <v>72.914878397711021</v>
      </c>
      <c r="E709" s="64">
        <f t="shared" si="63"/>
        <v>88.265379113018597</v>
      </c>
      <c r="F709" s="65">
        <f t="shared" si="64"/>
        <v>168.08798283261802</v>
      </c>
      <c r="G709" s="64">
        <f t="shared" si="65"/>
        <v>180.36838340486409</v>
      </c>
      <c r="H709" s="66">
        <f t="shared" si="67"/>
        <v>28.832188841201717</v>
      </c>
      <c r="I709" s="66">
        <f t="shared" si="66"/>
        <v>30.891630901287552</v>
      </c>
      <c r="J709" s="74">
        <v>0.68648068669527895</v>
      </c>
      <c r="K709" s="61"/>
      <c r="L709" s="62"/>
      <c r="M709" s="55"/>
      <c r="N709" s="55"/>
      <c r="O709" s="55"/>
      <c r="P709" s="55"/>
      <c r="Q709" s="75"/>
      <c r="R709" s="75"/>
      <c r="S709" s="76"/>
    </row>
    <row r="710" spans="1:19" x14ac:dyDescent="0.2">
      <c r="A710" s="70">
        <v>700</v>
      </c>
      <c r="B710" s="61">
        <v>0.76714285714285713</v>
      </c>
      <c r="C710" s="62">
        <v>50</v>
      </c>
      <c r="D710" s="71">
        <f t="shared" si="62"/>
        <v>72.878571428571433</v>
      </c>
      <c r="E710" s="64">
        <f t="shared" si="63"/>
        <v>88.221428571428575</v>
      </c>
      <c r="F710" s="65">
        <f t="shared" si="64"/>
        <v>168.00428571428571</v>
      </c>
      <c r="G710" s="64">
        <f t="shared" si="65"/>
        <v>180.27857142857141</v>
      </c>
      <c r="H710" s="66">
        <f t="shared" si="67"/>
        <v>28.814999999999998</v>
      </c>
      <c r="I710" s="66">
        <f t="shared" si="66"/>
        <v>30.873214285714283</v>
      </c>
      <c r="J710" s="74">
        <v>0.68607142857142855</v>
      </c>
      <c r="K710" s="61"/>
      <c r="L710" s="62"/>
      <c r="M710" s="55"/>
      <c r="N710" s="55"/>
      <c r="O710" s="55"/>
      <c r="P710" s="55"/>
      <c r="Q710" s="75"/>
      <c r="R710" s="75"/>
      <c r="S710" s="76"/>
    </row>
    <row r="711" spans="1:19" x14ac:dyDescent="0.2">
      <c r="A711" s="70">
        <v>701</v>
      </c>
      <c r="B711" s="61">
        <v>0.76676176890156911</v>
      </c>
      <c r="C711" s="62">
        <v>50</v>
      </c>
      <c r="D711" s="71">
        <f t="shared" si="62"/>
        <v>72.842368045649067</v>
      </c>
      <c r="E711" s="64">
        <f t="shared" si="63"/>
        <v>88.177603423680452</v>
      </c>
      <c r="F711" s="65">
        <f t="shared" si="64"/>
        <v>167.92082738944364</v>
      </c>
      <c r="G711" s="64">
        <f t="shared" si="65"/>
        <v>180.18901569186875</v>
      </c>
      <c r="H711" s="66">
        <f t="shared" si="67"/>
        <v>28.797860199714691</v>
      </c>
      <c r="I711" s="66">
        <f t="shared" si="66"/>
        <v>30.854850213980026</v>
      </c>
      <c r="J711" s="74">
        <v>0.68566333808844504</v>
      </c>
      <c r="K711" s="61"/>
      <c r="L711" s="62"/>
      <c r="M711" s="55"/>
      <c r="N711" s="55"/>
      <c r="O711" s="55"/>
      <c r="P711" s="55"/>
      <c r="Q711" s="75"/>
      <c r="R711" s="75"/>
      <c r="S711" s="76"/>
    </row>
    <row r="712" spans="1:19" x14ac:dyDescent="0.2">
      <c r="A712" s="70">
        <v>702</v>
      </c>
      <c r="B712" s="61">
        <v>0.76638176638176647</v>
      </c>
      <c r="C712" s="62">
        <v>50</v>
      </c>
      <c r="D712" s="71">
        <f t="shared" si="62"/>
        <v>72.806267806267812</v>
      </c>
      <c r="E712" s="64">
        <f t="shared" si="63"/>
        <v>88.133903133903146</v>
      </c>
      <c r="F712" s="65">
        <f t="shared" si="64"/>
        <v>167.83760683760687</v>
      </c>
      <c r="G712" s="64">
        <f t="shared" si="65"/>
        <v>180.09971509971513</v>
      </c>
      <c r="H712" s="66">
        <f t="shared" si="67"/>
        <v>28.780769230769227</v>
      </c>
      <c r="I712" s="66">
        <f t="shared" si="66"/>
        <v>30.836538461538456</v>
      </c>
      <c r="J712" s="74">
        <v>0.68525641025641015</v>
      </c>
      <c r="K712" s="61"/>
      <c r="L712" s="62"/>
      <c r="M712" s="55"/>
      <c r="N712" s="55"/>
      <c r="O712" s="55"/>
      <c r="P712" s="55"/>
      <c r="Q712" s="75"/>
      <c r="R712" s="75"/>
      <c r="S712" s="76"/>
    </row>
    <row r="713" spans="1:19" x14ac:dyDescent="0.2">
      <c r="A713" s="70">
        <v>703</v>
      </c>
      <c r="B713" s="61">
        <v>0.76600284495021354</v>
      </c>
      <c r="C713" s="62">
        <v>50</v>
      </c>
      <c r="D713" s="71">
        <f t="shared" si="62"/>
        <v>72.770270270270288</v>
      </c>
      <c r="E713" s="64">
        <f t="shared" si="63"/>
        <v>88.090327169274559</v>
      </c>
      <c r="F713" s="65">
        <f t="shared" si="64"/>
        <v>167.75462304409677</v>
      </c>
      <c r="G713" s="64">
        <f t="shared" si="65"/>
        <v>180.01066856330019</v>
      </c>
      <c r="H713" s="66">
        <f t="shared" si="67"/>
        <v>28.763726884779512</v>
      </c>
      <c r="I713" s="66">
        <f t="shared" si="66"/>
        <v>30.818278805120908</v>
      </c>
      <c r="J713" s="74">
        <v>0.68485064011379793</v>
      </c>
      <c r="K713" s="61"/>
      <c r="L713" s="62"/>
      <c r="M713" s="55"/>
      <c r="N713" s="55"/>
      <c r="O713" s="55"/>
      <c r="P713" s="55"/>
      <c r="Q713" s="75"/>
      <c r="R713" s="75"/>
      <c r="S713" s="76"/>
    </row>
    <row r="714" spans="1:19" x14ac:dyDescent="0.2">
      <c r="A714" s="70">
        <v>704</v>
      </c>
      <c r="B714" s="61">
        <v>0.765625</v>
      </c>
      <c r="C714" s="62">
        <v>50</v>
      </c>
      <c r="D714" s="71">
        <f t="shared" si="62"/>
        <v>72.734375</v>
      </c>
      <c r="E714" s="64">
        <f t="shared" si="63"/>
        <v>88.046875</v>
      </c>
      <c r="F714" s="65">
        <f t="shared" si="64"/>
        <v>167.671875</v>
      </c>
      <c r="G714" s="64">
        <f t="shared" si="65"/>
        <v>179.921875</v>
      </c>
      <c r="H714" s="66">
        <f t="shared" si="67"/>
        <v>28.74673295454545</v>
      </c>
      <c r="I714" s="66">
        <f t="shared" si="66"/>
        <v>30.800071022727266</v>
      </c>
      <c r="J714" s="74">
        <v>0.68444602272727262</v>
      </c>
      <c r="K714" s="61"/>
      <c r="L714" s="62"/>
      <c r="M714" s="55"/>
      <c r="N714" s="55"/>
      <c r="O714" s="55"/>
      <c r="P714" s="55"/>
      <c r="Q714" s="75"/>
      <c r="R714" s="75"/>
      <c r="S714" s="76"/>
    </row>
    <row r="715" spans="1:19" x14ac:dyDescent="0.2">
      <c r="A715" s="70">
        <v>705</v>
      </c>
      <c r="B715" s="61">
        <v>0.76524822695035466</v>
      </c>
      <c r="C715" s="62">
        <v>50</v>
      </c>
      <c r="D715" s="71">
        <f t="shared" ref="D715:D778" si="68">B715*$D$7</f>
        <v>72.698581560283699</v>
      </c>
      <c r="E715" s="64">
        <f t="shared" ref="E715:E778" si="69">B715*$E$7</f>
        <v>88.003546099290787</v>
      </c>
      <c r="F715" s="65">
        <f t="shared" ref="F715:F778" si="70">B715*$F$7</f>
        <v>167.58936170212766</v>
      </c>
      <c r="G715" s="64">
        <f t="shared" ref="G715:G778" si="71">B715*$G$7</f>
        <v>179.83333333333334</v>
      </c>
      <c r="H715" s="66">
        <f t="shared" si="67"/>
        <v>28.729787234042551</v>
      </c>
      <c r="I715" s="66">
        <f t="shared" ref="I715:I778" si="72">$I$7*J715</f>
        <v>30.781914893617021</v>
      </c>
      <c r="J715" s="74">
        <v>0.68404255319148932</v>
      </c>
      <c r="K715" s="61"/>
      <c r="L715" s="62"/>
      <c r="M715" s="55"/>
      <c r="N715" s="55"/>
      <c r="O715" s="55"/>
      <c r="P715" s="55"/>
      <c r="Q715" s="75"/>
      <c r="R715" s="75"/>
      <c r="S715" s="76"/>
    </row>
    <row r="716" spans="1:19" x14ac:dyDescent="0.2">
      <c r="A716" s="70">
        <v>706</v>
      </c>
      <c r="B716" s="61">
        <v>0.76487252124645899</v>
      </c>
      <c r="C716" s="62">
        <v>50</v>
      </c>
      <c r="D716" s="71">
        <f t="shared" si="68"/>
        <v>72.662889518413607</v>
      </c>
      <c r="E716" s="64">
        <f t="shared" si="69"/>
        <v>87.960339943342788</v>
      </c>
      <c r="F716" s="65">
        <f t="shared" si="70"/>
        <v>167.50708215297453</v>
      </c>
      <c r="G716" s="64">
        <f t="shared" si="71"/>
        <v>179.74504249291786</v>
      </c>
      <c r="H716" s="66">
        <f t="shared" ref="H716:H779" si="73">J716*$H$7</f>
        <v>28.712889518413593</v>
      </c>
      <c r="I716" s="66">
        <f t="shared" si="72"/>
        <v>30.763810198300281</v>
      </c>
      <c r="J716" s="74">
        <v>0.68364022662889512</v>
      </c>
      <c r="K716" s="61"/>
      <c r="L716" s="62"/>
      <c r="M716" s="55"/>
      <c r="N716" s="55"/>
      <c r="O716" s="55"/>
      <c r="P716" s="55"/>
      <c r="Q716" s="75"/>
      <c r="R716" s="75"/>
      <c r="S716" s="76"/>
    </row>
    <row r="717" spans="1:19" x14ac:dyDescent="0.2">
      <c r="A717" s="70">
        <v>707</v>
      </c>
      <c r="B717" s="61">
        <v>0.76449787835926453</v>
      </c>
      <c r="C717" s="62">
        <v>50</v>
      </c>
      <c r="D717" s="71">
        <f t="shared" si="68"/>
        <v>72.627298444130133</v>
      </c>
      <c r="E717" s="64">
        <f t="shared" si="69"/>
        <v>87.917256011315416</v>
      </c>
      <c r="F717" s="65">
        <f t="shared" si="70"/>
        <v>167.42503536067892</v>
      </c>
      <c r="G717" s="64">
        <f t="shared" si="71"/>
        <v>179.65700141442716</v>
      </c>
      <c r="H717" s="66">
        <f t="shared" si="73"/>
        <v>28.696039603960397</v>
      </c>
      <c r="I717" s="66">
        <f t="shared" si="72"/>
        <v>30.745756718528995</v>
      </c>
      <c r="J717" s="74">
        <v>0.68323903818953324</v>
      </c>
      <c r="K717" s="61"/>
      <c r="L717" s="62"/>
      <c r="M717" s="55"/>
      <c r="N717" s="55"/>
      <c r="O717" s="55"/>
      <c r="P717" s="55"/>
      <c r="Q717" s="75"/>
      <c r="R717" s="75"/>
      <c r="S717" s="76"/>
    </row>
    <row r="718" spans="1:19" x14ac:dyDescent="0.2">
      <c r="A718" s="70">
        <v>708</v>
      </c>
      <c r="B718" s="61">
        <v>0.76412429378531077</v>
      </c>
      <c r="C718" s="62">
        <v>50</v>
      </c>
      <c r="D718" s="71">
        <f t="shared" si="68"/>
        <v>72.591807909604526</v>
      </c>
      <c r="E718" s="64">
        <f t="shared" si="69"/>
        <v>87.874293785310741</v>
      </c>
      <c r="F718" s="65">
        <f t="shared" si="70"/>
        <v>167.34322033898306</v>
      </c>
      <c r="G718" s="64">
        <f t="shared" si="71"/>
        <v>179.56920903954804</v>
      </c>
      <c r="H718" s="66">
        <f t="shared" si="73"/>
        <v>28.679237288135592</v>
      </c>
      <c r="I718" s="66">
        <f t="shared" si="72"/>
        <v>30.727754237288135</v>
      </c>
      <c r="J718" s="74">
        <v>0.68283898305084745</v>
      </c>
      <c r="K718" s="61"/>
      <c r="L718" s="62"/>
      <c r="M718" s="55"/>
      <c r="N718" s="55"/>
      <c r="O718" s="55"/>
      <c r="P718" s="55"/>
      <c r="Q718" s="75"/>
      <c r="R718" s="75"/>
      <c r="S718" s="76"/>
    </row>
    <row r="719" spans="1:19" x14ac:dyDescent="0.2">
      <c r="A719" s="70">
        <v>709</v>
      </c>
      <c r="B719" s="61">
        <v>0.76375176304654457</v>
      </c>
      <c r="C719" s="62">
        <v>50</v>
      </c>
      <c r="D719" s="71">
        <f t="shared" si="68"/>
        <v>72.556417489421733</v>
      </c>
      <c r="E719" s="64">
        <f t="shared" si="69"/>
        <v>87.831452750352625</v>
      </c>
      <c r="F719" s="65">
        <f t="shared" si="70"/>
        <v>167.26163610719325</v>
      </c>
      <c r="G719" s="64">
        <f t="shared" si="71"/>
        <v>179.48166431593796</v>
      </c>
      <c r="H719" s="66">
        <f t="shared" si="73"/>
        <v>28.662482369534555</v>
      </c>
      <c r="I719" s="66">
        <f t="shared" si="72"/>
        <v>30.709802538787024</v>
      </c>
      <c r="J719" s="74">
        <v>0.68244005641748939</v>
      </c>
      <c r="K719" s="61"/>
      <c r="L719" s="62"/>
      <c r="M719" s="55"/>
      <c r="N719" s="55"/>
      <c r="O719" s="55"/>
      <c r="P719" s="55"/>
      <c r="Q719" s="75"/>
      <c r="R719" s="75"/>
      <c r="S719" s="76"/>
    </row>
    <row r="720" spans="1:19" x14ac:dyDescent="0.2">
      <c r="A720" s="70">
        <v>710</v>
      </c>
      <c r="B720" s="61">
        <v>0.76338028169014083</v>
      </c>
      <c r="C720" s="62">
        <v>50</v>
      </c>
      <c r="D720" s="71">
        <f t="shared" si="68"/>
        <v>72.521126760563376</v>
      </c>
      <c r="E720" s="64">
        <f t="shared" si="69"/>
        <v>87.788732394366193</v>
      </c>
      <c r="F720" s="65">
        <f t="shared" si="70"/>
        <v>167.18028169014084</v>
      </c>
      <c r="G720" s="64">
        <f t="shared" si="71"/>
        <v>179.3943661971831</v>
      </c>
      <c r="H720" s="66">
        <f t="shared" si="73"/>
        <v>28.645774647887325</v>
      </c>
      <c r="I720" s="66">
        <f t="shared" si="72"/>
        <v>30.691901408450704</v>
      </c>
      <c r="J720" s="74">
        <v>0.6820422535211268</v>
      </c>
      <c r="K720" s="61"/>
      <c r="L720" s="62"/>
      <c r="M720" s="55"/>
      <c r="N720" s="55"/>
      <c r="O720" s="55"/>
      <c r="P720" s="55"/>
      <c r="Q720" s="75"/>
      <c r="R720" s="75"/>
      <c r="S720" s="76"/>
    </row>
    <row r="721" spans="1:19" x14ac:dyDescent="0.2">
      <c r="A721" s="70">
        <v>711</v>
      </c>
      <c r="B721" s="61">
        <v>0.76300984528832638</v>
      </c>
      <c r="C721" s="62">
        <v>50</v>
      </c>
      <c r="D721" s="71">
        <f t="shared" si="68"/>
        <v>72.485935302391013</v>
      </c>
      <c r="E721" s="64">
        <f t="shared" si="69"/>
        <v>87.746132208157533</v>
      </c>
      <c r="F721" s="65">
        <f t="shared" si="70"/>
        <v>167.09915611814347</v>
      </c>
      <c r="G721" s="64">
        <f t="shared" si="71"/>
        <v>179.3073136427567</v>
      </c>
      <c r="H721" s="66">
        <f t="shared" si="73"/>
        <v>28.629113924050632</v>
      </c>
      <c r="I721" s="66">
        <f t="shared" si="72"/>
        <v>30.674050632911392</v>
      </c>
      <c r="J721" s="74">
        <v>0.68164556962025313</v>
      </c>
      <c r="K721" s="61"/>
      <c r="L721" s="62"/>
      <c r="M721" s="55"/>
      <c r="N721" s="55"/>
      <c r="O721" s="55"/>
      <c r="P721" s="55"/>
      <c r="Q721" s="75"/>
      <c r="R721" s="75"/>
      <c r="S721" s="76"/>
    </row>
    <row r="722" spans="1:19" x14ac:dyDescent="0.2">
      <c r="A722" s="70">
        <v>712</v>
      </c>
      <c r="B722" s="61">
        <v>0.76264044943820231</v>
      </c>
      <c r="C722" s="62">
        <v>50</v>
      </c>
      <c r="D722" s="71">
        <f t="shared" si="68"/>
        <v>72.450842696629223</v>
      </c>
      <c r="E722" s="64">
        <f t="shared" si="69"/>
        <v>87.703651685393268</v>
      </c>
      <c r="F722" s="65">
        <f t="shared" si="70"/>
        <v>167.0182584269663</v>
      </c>
      <c r="G722" s="64">
        <f t="shared" si="71"/>
        <v>179.22050561797755</v>
      </c>
      <c r="H722" s="66">
        <f t="shared" si="73"/>
        <v>28.612500000000001</v>
      </c>
      <c r="I722" s="66">
        <f t="shared" si="72"/>
        <v>30.65625</v>
      </c>
      <c r="J722" s="74">
        <v>0.68125000000000002</v>
      </c>
      <c r="K722" s="61"/>
      <c r="L722" s="62"/>
      <c r="M722" s="55"/>
      <c r="N722" s="55"/>
      <c r="O722" s="55"/>
      <c r="P722" s="55"/>
      <c r="Q722" s="75"/>
      <c r="R722" s="75"/>
      <c r="S722" s="76"/>
    </row>
    <row r="723" spans="1:19" x14ac:dyDescent="0.2">
      <c r="A723" s="70">
        <v>713</v>
      </c>
      <c r="B723" s="61">
        <v>0.76227208976157079</v>
      </c>
      <c r="C723" s="62">
        <v>50</v>
      </c>
      <c r="D723" s="71">
        <f t="shared" si="68"/>
        <v>72.415848527349226</v>
      </c>
      <c r="E723" s="64">
        <f t="shared" si="69"/>
        <v>87.661290322580641</v>
      </c>
      <c r="F723" s="65">
        <f t="shared" si="70"/>
        <v>166.93758765778401</v>
      </c>
      <c r="G723" s="64">
        <f t="shared" si="71"/>
        <v>179.13394109396913</v>
      </c>
      <c r="H723" s="66">
        <f t="shared" si="73"/>
        <v>28.595932678821878</v>
      </c>
      <c r="I723" s="66">
        <f t="shared" si="72"/>
        <v>30.638499298737727</v>
      </c>
      <c r="J723" s="74">
        <v>0.68085553997194947</v>
      </c>
      <c r="K723" s="61"/>
      <c r="L723" s="62"/>
      <c r="M723" s="55"/>
      <c r="N723" s="55"/>
      <c r="O723" s="55"/>
      <c r="P723" s="55"/>
      <c r="Q723" s="75"/>
      <c r="R723" s="75"/>
      <c r="S723" s="76"/>
    </row>
    <row r="724" spans="1:19" x14ac:dyDescent="0.2">
      <c r="A724" s="70">
        <v>714</v>
      </c>
      <c r="B724" s="61">
        <v>0.76190476190476197</v>
      </c>
      <c r="C724" s="62">
        <v>50</v>
      </c>
      <c r="D724" s="71">
        <f t="shared" si="68"/>
        <v>72.380952380952394</v>
      </c>
      <c r="E724" s="64">
        <f t="shared" si="69"/>
        <v>87.61904761904762</v>
      </c>
      <c r="F724" s="65">
        <f t="shared" si="70"/>
        <v>166.85714285714286</v>
      </c>
      <c r="G724" s="64">
        <f t="shared" si="71"/>
        <v>179.04761904761907</v>
      </c>
      <c r="H724" s="66">
        <f t="shared" si="73"/>
        <v>28.579411764705878</v>
      </c>
      <c r="I724" s="66">
        <f t="shared" si="72"/>
        <v>30.620798319327726</v>
      </c>
      <c r="J724" s="74">
        <v>0.68046218487394949</v>
      </c>
      <c r="K724" s="61"/>
      <c r="L724" s="62"/>
      <c r="M724" s="55"/>
      <c r="N724" s="55"/>
      <c r="O724" s="55"/>
      <c r="P724" s="55"/>
      <c r="Q724" s="75"/>
      <c r="R724" s="75"/>
      <c r="S724" s="76"/>
    </row>
    <row r="725" spans="1:19" x14ac:dyDescent="0.2">
      <c r="A725" s="70">
        <v>715</v>
      </c>
      <c r="B725" s="61">
        <v>0.76153846153846161</v>
      </c>
      <c r="C725" s="62">
        <v>50</v>
      </c>
      <c r="D725" s="71">
        <f t="shared" si="68"/>
        <v>72.346153846153854</v>
      </c>
      <c r="E725" s="64">
        <f t="shared" si="69"/>
        <v>87.57692307692308</v>
      </c>
      <c r="F725" s="65">
        <f t="shared" si="70"/>
        <v>166.77692307692308</v>
      </c>
      <c r="G725" s="64">
        <f t="shared" si="71"/>
        <v>178.96153846153848</v>
      </c>
      <c r="H725" s="66">
        <f t="shared" si="73"/>
        <v>28.562937062937063</v>
      </c>
      <c r="I725" s="66">
        <f t="shared" si="72"/>
        <v>30.603146853146853</v>
      </c>
      <c r="J725" s="74">
        <v>0.68006993006993011</v>
      </c>
      <c r="K725" s="61"/>
      <c r="L725" s="62"/>
      <c r="M725" s="55"/>
      <c r="N725" s="55"/>
      <c r="O725" s="55"/>
      <c r="P725" s="55"/>
      <c r="Q725" s="75"/>
      <c r="R725" s="75"/>
      <c r="S725" s="76"/>
    </row>
    <row r="726" spans="1:19" x14ac:dyDescent="0.2">
      <c r="A726" s="70">
        <v>716</v>
      </c>
      <c r="B726" s="61">
        <v>0.761173184357542</v>
      </c>
      <c r="C726" s="62">
        <v>50</v>
      </c>
      <c r="D726" s="71">
        <f t="shared" si="68"/>
        <v>72.311452513966486</v>
      </c>
      <c r="E726" s="64">
        <f t="shared" si="69"/>
        <v>87.534916201117326</v>
      </c>
      <c r="F726" s="65">
        <f t="shared" si="70"/>
        <v>166.69692737430171</v>
      </c>
      <c r="G726" s="64">
        <f t="shared" si="71"/>
        <v>178.87569832402238</v>
      </c>
      <c r="H726" s="66">
        <f t="shared" si="73"/>
        <v>28.546508379888266</v>
      </c>
      <c r="I726" s="66">
        <f t="shared" si="72"/>
        <v>30.585544692737429</v>
      </c>
      <c r="J726" s="74">
        <v>0.67967877094972062</v>
      </c>
      <c r="K726" s="61"/>
      <c r="L726" s="62"/>
      <c r="M726" s="55"/>
      <c r="N726" s="55"/>
      <c r="O726" s="55"/>
      <c r="P726" s="55"/>
      <c r="Q726" s="75"/>
      <c r="R726" s="75"/>
      <c r="S726" s="76"/>
    </row>
    <row r="727" spans="1:19" x14ac:dyDescent="0.2">
      <c r="A727" s="70">
        <v>717</v>
      </c>
      <c r="B727" s="61">
        <v>0.76080892608089268</v>
      </c>
      <c r="C727" s="62">
        <v>50</v>
      </c>
      <c r="D727" s="71">
        <f t="shared" si="68"/>
        <v>72.27684797768481</v>
      </c>
      <c r="E727" s="64">
        <f t="shared" si="69"/>
        <v>87.493026499302658</v>
      </c>
      <c r="F727" s="65">
        <f t="shared" si="70"/>
        <v>166.61715481171549</v>
      </c>
      <c r="G727" s="64">
        <f t="shared" si="71"/>
        <v>178.79009762900978</v>
      </c>
      <c r="H727" s="66">
        <f t="shared" si="73"/>
        <v>28.530125523012554</v>
      </c>
      <c r="I727" s="66">
        <f t="shared" si="72"/>
        <v>30.567991631799167</v>
      </c>
      <c r="J727" s="74">
        <v>0.67928870292887034</v>
      </c>
      <c r="K727" s="61"/>
      <c r="L727" s="62"/>
      <c r="M727" s="55"/>
      <c r="N727" s="55"/>
      <c r="O727" s="55"/>
      <c r="P727" s="55"/>
      <c r="Q727" s="75"/>
      <c r="R727" s="75"/>
      <c r="S727" s="76"/>
    </row>
    <row r="728" spans="1:19" x14ac:dyDescent="0.2">
      <c r="A728" s="70">
        <v>718</v>
      </c>
      <c r="B728" s="61">
        <v>0.76044568245125355</v>
      </c>
      <c r="C728" s="62">
        <v>50</v>
      </c>
      <c r="D728" s="71">
        <f t="shared" si="68"/>
        <v>72.242339832869092</v>
      </c>
      <c r="E728" s="64">
        <f t="shared" si="69"/>
        <v>87.451253481894156</v>
      </c>
      <c r="F728" s="65">
        <f t="shared" si="70"/>
        <v>166.53760445682454</v>
      </c>
      <c r="G728" s="64">
        <f t="shared" si="71"/>
        <v>178.7047353760446</v>
      </c>
      <c r="H728" s="66">
        <f t="shared" si="73"/>
        <v>28.513788300835657</v>
      </c>
      <c r="I728" s="66">
        <f t="shared" si="72"/>
        <v>30.55048746518106</v>
      </c>
      <c r="J728" s="74">
        <v>0.678899721448468</v>
      </c>
      <c r="K728" s="61"/>
      <c r="L728" s="62"/>
      <c r="M728" s="55"/>
      <c r="N728" s="55"/>
      <c r="O728" s="55"/>
      <c r="P728" s="55"/>
      <c r="Q728" s="75"/>
      <c r="R728" s="75"/>
      <c r="S728" s="76"/>
    </row>
    <row r="729" spans="1:19" x14ac:dyDescent="0.2">
      <c r="A729" s="70">
        <v>719</v>
      </c>
      <c r="B729" s="61">
        <v>0.76008344923504867</v>
      </c>
      <c r="C729" s="62">
        <v>50</v>
      </c>
      <c r="D729" s="71">
        <f t="shared" si="68"/>
        <v>72.207927677329621</v>
      </c>
      <c r="E729" s="64">
        <f t="shared" si="69"/>
        <v>87.409596662030594</v>
      </c>
      <c r="F729" s="65">
        <f t="shared" si="70"/>
        <v>166.45827538247565</v>
      </c>
      <c r="G729" s="64">
        <f t="shared" si="71"/>
        <v>178.61961057023643</v>
      </c>
      <c r="H729" s="66">
        <f t="shared" si="73"/>
        <v>28.497496522948538</v>
      </c>
      <c r="I729" s="66">
        <f t="shared" si="72"/>
        <v>30.533031988873432</v>
      </c>
      <c r="J729" s="74">
        <v>0.67851182197496518</v>
      </c>
      <c r="K729" s="61"/>
      <c r="L729" s="62"/>
      <c r="M729" s="55"/>
      <c r="N729" s="55"/>
      <c r="O729" s="55"/>
      <c r="P729" s="55"/>
      <c r="Q729" s="75"/>
      <c r="R729" s="75"/>
      <c r="S729" s="76"/>
    </row>
    <row r="730" spans="1:19" x14ac:dyDescent="0.2">
      <c r="A730" s="70">
        <v>720</v>
      </c>
      <c r="B730" s="61">
        <v>0.75972222222222219</v>
      </c>
      <c r="C730" s="62">
        <v>50</v>
      </c>
      <c r="D730" s="71">
        <f t="shared" si="68"/>
        <v>72.173611111111114</v>
      </c>
      <c r="E730" s="64">
        <f t="shared" si="69"/>
        <v>87.368055555555557</v>
      </c>
      <c r="F730" s="65">
        <f t="shared" si="70"/>
        <v>166.37916666666666</v>
      </c>
      <c r="G730" s="64">
        <f t="shared" si="71"/>
        <v>178.5347222222222</v>
      </c>
      <c r="H730" s="66">
        <f t="shared" si="73"/>
        <v>28.481249999999999</v>
      </c>
      <c r="I730" s="66">
        <f t="shared" si="72"/>
        <v>30.515625</v>
      </c>
      <c r="J730" s="74">
        <v>0.67812499999999998</v>
      </c>
      <c r="K730" s="61"/>
      <c r="L730" s="62"/>
      <c r="M730" s="55"/>
      <c r="N730" s="55"/>
      <c r="O730" s="55"/>
      <c r="P730" s="55"/>
      <c r="Q730" s="75"/>
      <c r="R730" s="75"/>
      <c r="S730" s="76"/>
    </row>
    <row r="731" spans="1:19" x14ac:dyDescent="0.2">
      <c r="A731" s="70">
        <v>721</v>
      </c>
      <c r="B731" s="61">
        <v>0.75936199722607478</v>
      </c>
      <c r="C731" s="62">
        <v>50</v>
      </c>
      <c r="D731" s="71">
        <f t="shared" si="68"/>
        <v>72.139389736477099</v>
      </c>
      <c r="E731" s="64">
        <f t="shared" si="69"/>
        <v>87.326629680998593</v>
      </c>
      <c r="F731" s="65">
        <f t="shared" si="70"/>
        <v>166.30027739251037</v>
      </c>
      <c r="G731" s="64">
        <f t="shared" si="71"/>
        <v>178.45006934812758</v>
      </c>
      <c r="H731" s="66">
        <f t="shared" si="73"/>
        <v>28.465048543689321</v>
      </c>
      <c r="I731" s="66">
        <f t="shared" si="72"/>
        <v>30.498266296809987</v>
      </c>
      <c r="J731" s="74">
        <v>0.67773925104022192</v>
      </c>
      <c r="K731" s="61"/>
      <c r="L731" s="62"/>
      <c r="M731" s="55"/>
      <c r="N731" s="55"/>
      <c r="O731" s="55"/>
      <c r="P731" s="55"/>
      <c r="Q731" s="75"/>
      <c r="R731" s="75"/>
      <c r="S731" s="76"/>
    </row>
    <row r="732" spans="1:19" x14ac:dyDescent="0.2">
      <c r="A732" s="70">
        <v>722</v>
      </c>
      <c r="B732" s="61">
        <v>0.75900277008310257</v>
      </c>
      <c r="C732" s="62">
        <v>50</v>
      </c>
      <c r="D732" s="71">
        <f t="shared" si="68"/>
        <v>72.10526315789474</v>
      </c>
      <c r="E732" s="64">
        <f t="shared" si="69"/>
        <v>87.285318559556799</v>
      </c>
      <c r="F732" s="65">
        <f t="shared" si="70"/>
        <v>166.22160664819947</v>
      </c>
      <c r="G732" s="64">
        <f t="shared" si="71"/>
        <v>178.3656509695291</v>
      </c>
      <c r="H732" s="66">
        <f t="shared" si="73"/>
        <v>28.448891966759003</v>
      </c>
      <c r="I732" s="66">
        <f t="shared" si="72"/>
        <v>30.480955678670362</v>
      </c>
      <c r="J732" s="74">
        <v>0.67735457063711912</v>
      </c>
      <c r="K732" s="61"/>
      <c r="L732" s="62"/>
      <c r="M732" s="55"/>
      <c r="N732" s="55"/>
      <c r="O732" s="55"/>
      <c r="P732" s="55"/>
      <c r="Q732" s="75"/>
      <c r="R732" s="75"/>
      <c r="S732" s="76"/>
    </row>
    <row r="733" spans="1:19" x14ac:dyDescent="0.2">
      <c r="A733" s="70">
        <v>723</v>
      </c>
      <c r="B733" s="61">
        <v>0.75864453665283549</v>
      </c>
      <c r="C733" s="62">
        <v>50</v>
      </c>
      <c r="D733" s="71">
        <f t="shared" si="68"/>
        <v>72.071230982019372</v>
      </c>
      <c r="E733" s="64">
        <f t="shared" si="69"/>
        <v>87.244121715076076</v>
      </c>
      <c r="F733" s="65">
        <f t="shared" si="70"/>
        <v>166.14315352697096</v>
      </c>
      <c r="G733" s="64">
        <f t="shared" si="71"/>
        <v>178.28146611341634</v>
      </c>
      <c r="H733" s="66">
        <f t="shared" si="73"/>
        <v>28.432780082987552</v>
      </c>
      <c r="I733" s="66">
        <f t="shared" si="72"/>
        <v>30.463692946058092</v>
      </c>
      <c r="J733" s="74">
        <v>0.67697095435684651</v>
      </c>
      <c r="K733" s="61"/>
      <c r="L733" s="62"/>
      <c r="M733" s="55"/>
      <c r="N733" s="55"/>
      <c r="O733" s="55"/>
      <c r="P733" s="55"/>
      <c r="Q733" s="75"/>
      <c r="R733" s="75"/>
      <c r="S733" s="76"/>
    </row>
    <row r="734" spans="1:19" x14ac:dyDescent="0.2">
      <c r="A734" s="70">
        <v>724</v>
      </c>
      <c r="B734" s="61">
        <v>0.75828729281767959</v>
      </c>
      <c r="C734" s="62">
        <v>50</v>
      </c>
      <c r="D734" s="71">
        <f t="shared" si="68"/>
        <v>72.037292817679557</v>
      </c>
      <c r="E734" s="64">
        <f t="shared" si="69"/>
        <v>87.203038674033152</v>
      </c>
      <c r="F734" s="65">
        <f t="shared" si="70"/>
        <v>166.06491712707182</v>
      </c>
      <c r="G734" s="64">
        <f t="shared" si="71"/>
        <v>178.19751381215471</v>
      </c>
      <c r="H734" s="66">
        <f t="shared" si="73"/>
        <v>28.416712707182324</v>
      </c>
      <c r="I734" s="66">
        <f t="shared" si="72"/>
        <v>30.446477900552487</v>
      </c>
      <c r="J734" s="74">
        <v>0.67658839779005531</v>
      </c>
      <c r="K734" s="61"/>
      <c r="L734" s="62"/>
      <c r="M734" s="55"/>
      <c r="N734" s="55"/>
      <c r="O734" s="55"/>
      <c r="P734" s="55"/>
      <c r="Q734" s="75"/>
      <c r="R734" s="75"/>
      <c r="S734" s="76"/>
    </row>
    <row r="735" spans="1:19" x14ac:dyDescent="0.2">
      <c r="A735" s="70">
        <v>725</v>
      </c>
      <c r="B735" s="61">
        <v>0.75793103448275856</v>
      </c>
      <c r="C735" s="62">
        <v>50</v>
      </c>
      <c r="D735" s="71">
        <f t="shared" si="68"/>
        <v>72.00344827586207</v>
      </c>
      <c r="E735" s="64">
        <f t="shared" si="69"/>
        <v>87.162068965517236</v>
      </c>
      <c r="F735" s="65">
        <f t="shared" si="70"/>
        <v>165.98689655172413</v>
      </c>
      <c r="G735" s="64">
        <f t="shared" si="71"/>
        <v>178.11379310344827</v>
      </c>
      <c r="H735" s="66">
        <f t="shared" si="73"/>
        <v>28.400689655172414</v>
      </c>
      <c r="I735" s="66">
        <f t="shared" si="72"/>
        <v>30.429310344827588</v>
      </c>
      <c r="J735" s="74">
        <v>0.67620689655172417</v>
      </c>
      <c r="K735" s="61"/>
      <c r="L735" s="62"/>
      <c r="M735" s="55"/>
      <c r="N735" s="55"/>
      <c r="O735" s="55"/>
      <c r="P735" s="55"/>
      <c r="Q735" s="75"/>
      <c r="R735" s="75"/>
      <c r="S735" s="76"/>
    </row>
    <row r="736" spans="1:19" x14ac:dyDescent="0.2">
      <c r="A736" s="70">
        <v>726</v>
      </c>
      <c r="B736" s="61">
        <v>0.75757575757575757</v>
      </c>
      <c r="C736" s="62">
        <v>50</v>
      </c>
      <c r="D736" s="71">
        <f t="shared" si="68"/>
        <v>71.969696969696969</v>
      </c>
      <c r="E736" s="64">
        <f t="shared" si="69"/>
        <v>87.121212121212125</v>
      </c>
      <c r="F736" s="65">
        <f t="shared" si="70"/>
        <v>165.90909090909091</v>
      </c>
      <c r="G736" s="64">
        <f t="shared" si="71"/>
        <v>178.03030303030303</v>
      </c>
      <c r="H736" s="66">
        <f t="shared" si="73"/>
        <v>28.384710743801655</v>
      </c>
      <c r="I736" s="66">
        <f t="shared" si="72"/>
        <v>30.412190082644628</v>
      </c>
      <c r="J736" s="74">
        <v>0.67582644628099175</v>
      </c>
      <c r="K736" s="61"/>
      <c r="L736" s="62"/>
      <c r="M736" s="55"/>
      <c r="N736" s="55"/>
      <c r="O736" s="55"/>
      <c r="P736" s="55"/>
      <c r="Q736" s="75"/>
      <c r="R736" s="75"/>
      <c r="S736" s="76"/>
    </row>
    <row r="737" spans="1:19" x14ac:dyDescent="0.2">
      <c r="A737" s="70">
        <v>727</v>
      </c>
      <c r="B737" s="61">
        <v>0.75722145804676755</v>
      </c>
      <c r="C737" s="62">
        <v>50</v>
      </c>
      <c r="D737" s="71">
        <f t="shared" si="68"/>
        <v>71.936038514442913</v>
      </c>
      <c r="E737" s="64">
        <f t="shared" si="69"/>
        <v>87.080467675378273</v>
      </c>
      <c r="F737" s="65">
        <f t="shared" si="70"/>
        <v>165.8314993122421</v>
      </c>
      <c r="G737" s="64">
        <f t="shared" si="71"/>
        <v>177.94704264099036</v>
      </c>
      <c r="H737" s="66">
        <f t="shared" si="73"/>
        <v>28.368775790921596</v>
      </c>
      <c r="I737" s="66">
        <f t="shared" si="72"/>
        <v>30.395116918844568</v>
      </c>
      <c r="J737" s="74">
        <v>0.67544704264099042</v>
      </c>
      <c r="K737" s="61"/>
      <c r="L737" s="62"/>
      <c r="M737" s="55"/>
      <c r="N737" s="55"/>
      <c r="O737" s="55"/>
      <c r="P737" s="55"/>
      <c r="Q737" s="75"/>
      <c r="R737" s="75"/>
      <c r="S737" s="76"/>
    </row>
    <row r="738" spans="1:19" x14ac:dyDescent="0.2">
      <c r="A738" s="70">
        <v>728</v>
      </c>
      <c r="B738" s="61">
        <v>0.75686813186813195</v>
      </c>
      <c r="C738" s="62">
        <v>50</v>
      </c>
      <c r="D738" s="71">
        <f t="shared" si="68"/>
        <v>71.90247252747254</v>
      </c>
      <c r="E738" s="64">
        <f t="shared" si="69"/>
        <v>87.039835164835168</v>
      </c>
      <c r="F738" s="65">
        <f t="shared" si="70"/>
        <v>165.7541208791209</v>
      </c>
      <c r="G738" s="64">
        <f t="shared" si="71"/>
        <v>177.86401098901101</v>
      </c>
      <c r="H738" s="66">
        <f t="shared" si="73"/>
        <v>28.352884615384617</v>
      </c>
      <c r="I738" s="66">
        <f t="shared" si="72"/>
        <v>30.378090659340661</v>
      </c>
      <c r="J738" s="74">
        <v>0.67506868131868136</v>
      </c>
      <c r="K738" s="61"/>
      <c r="L738" s="62"/>
      <c r="M738" s="55"/>
      <c r="N738" s="55"/>
      <c r="O738" s="55"/>
      <c r="P738" s="55"/>
      <c r="Q738" s="75"/>
      <c r="R738" s="75"/>
      <c r="S738" s="76"/>
    </row>
    <row r="739" spans="1:19" x14ac:dyDescent="0.2">
      <c r="A739" s="70">
        <v>729</v>
      </c>
      <c r="B739" s="61">
        <v>0.75651577503429357</v>
      </c>
      <c r="C739" s="62">
        <v>50</v>
      </c>
      <c r="D739" s="71">
        <f t="shared" si="68"/>
        <v>71.868998628257884</v>
      </c>
      <c r="E739" s="64">
        <f t="shared" si="69"/>
        <v>86.999314128943766</v>
      </c>
      <c r="F739" s="65">
        <f t="shared" si="70"/>
        <v>165.6769547325103</v>
      </c>
      <c r="G739" s="64">
        <f t="shared" si="71"/>
        <v>177.78120713305898</v>
      </c>
      <c r="H739" s="66">
        <f t="shared" si="73"/>
        <v>28.337037037037039</v>
      </c>
      <c r="I739" s="66">
        <f t="shared" si="72"/>
        <v>30.361111111111111</v>
      </c>
      <c r="J739" s="74">
        <v>0.67469135802469138</v>
      </c>
      <c r="K739" s="61"/>
      <c r="L739" s="62"/>
      <c r="M739" s="55"/>
      <c r="N739" s="55"/>
      <c r="O739" s="55"/>
      <c r="P739" s="55"/>
      <c r="Q739" s="75"/>
      <c r="R739" s="75"/>
      <c r="S739" s="76"/>
    </row>
    <row r="740" spans="1:19" x14ac:dyDescent="0.2">
      <c r="A740" s="70">
        <v>730</v>
      </c>
      <c r="B740" s="61">
        <v>0.75616438356164395</v>
      </c>
      <c r="C740" s="62">
        <v>50</v>
      </c>
      <c r="D740" s="71">
        <f t="shared" si="68"/>
        <v>71.835616438356169</v>
      </c>
      <c r="E740" s="64">
        <f t="shared" si="69"/>
        <v>86.958904109589056</v>
      </c>
      <c r="F740" s="65">
        <f t="shared" si="70"/>
        <v>165.60000000000002</v>
      </c>
      <c r="G740" s="64">
        <f t="shared" si="71"/>
        <v>177.69863013698634</v>
      </c>
      <c r="H740" s="66">
        <f t="shared" si="73"/>
        <v>28.32123287671233</v>
      </c>
      <c r="I740" s="66">
        <f t="shared" si="72"/>
        <v>30.344178082191782</v>
      </c>
      <c r="J740" s="74">
        <v>0.6743150684931507</v>
      </c>
      <c r="K740" s="61"/>
      <c r="L740" s="62"/>
      <c r="M740" s="55"/>
      <c r="N740" s="55"/>
      <c r="O740" s="55"/>
      <c r="P740" s="55"/>
      <c r="Q740" s="75"/>
      <c r="R740" s="75"/>
      <c r="S740" s="76"/>
    </row>
    <row r="741" spans="1:19" x14ac:dyDescent="0.2">
      <c r="A741" s="70">
        <v>731</v>
      </c>
      <c r="B741" s="61">
        <v>0.75581395348837221</v>
      </c>
      <c r="C741" s="62">
        <v>50</v>
      </c>
      <c r="D741" s="71">
        <f t="shared" si="68"/>
        <v>71.802325581395365</v>
      </c>
      <c r="E741" s="64">
        <f t="shared" si="69"/>
        <v>86.918604651162809</v>
      </c>
      <c r="F741" s="65">
        <f t="shared" si="70"/>
        <v>165.52325581395351</v>
      </c>
      <c r="G741" s="64">
        <f t="shared" si="71"/>
        <v>177.61627906976747</v>
      </c>
      <c r="H741" s="66">
        <f t="shared" si="73"/>
        <v>28.305471956224348</v>
      </c>
      <c r="I741" s="66">
        <f t="shared" si="72"/>
        <v>30.327291381668946</v>
      </c>
      <c r="J741" s="74">
        <v>0.67393980848153212</v>
      </c>
      <c r="K741" s="61"/>
      <c r="L741" s="62"/>
      <c r="M741" s="55"/>
      <c r="N741" s="55"/>
      <c r="O741" s="55"/>
      <c r="P741" s="55"/>
      <c r="Q741" s="75"/>
      <c r="R741" s="75"/>
      <c r="S741" s="76"/>
    </row>
    <row r="742" spans="1:19" x14ac:dyDescent="0.2">
      <c r="A742" s="70">
        <v>732</v>
      </c>
      <c r="B742" s="61">
        <v>0.75546448087431695</v>
      </c>
      <c r="C742" s="62">
        <v>50</v>
      </c>
      <c r="D742" s="71">
        <f t="shared" si="68"/>
        <v>71.769125683060111</v>
      </c>
      <c r="E742" s="64">
        <f t="shared" si="69"/>
        <v>86.87841530054645</v>
      </c>
      <c r="F742" s="65">
        <f t="shared" si="70"/>
        <v>165.44672131147541</v>
      </c>
      <c r="G742" s="64">
        <f t="shared" si="71"/>
        <v>177.53415300546447</v>
      </c>
      <c r="H742" s="66">
        <f t="shared" si="73"/>
        <v>28.289754098360657</v>
      </c>
      <c r="I742" s="66">
        <f t="shared" si="72"/>
        <v>30.310450819672134</v>
      </c>
      <c r="J742" s="74">
        <v>0.67356557377049187</v>
      </c>
      <c r="K742" s="61"/>
      <c r="L742" s="62"/>
      <c r="M742" s="55"/>
      <c r="N742" s="55"/>
      <c r="O742" s="55"/>
      <c r="P742" s="55"/>
      <c r="Q742" s="75"/>
      <c r="R742" s="75"/>
      <c r="S742" s="76"/>
    </row>
    <row r="743" spans="1:19" x14ac:dyDescent="0.2">
      <c r="A743" s="70">
        <v>733</v>
      </c>
      <c r="B743" s="61">
        <v>0.75511596180081852</v>
      </c>
      <c r="C743" s="62">
        <v>50</v>
      </c>
      <c r="D743" s="71">
        <f t="shared" si="68"/>
        <v>71.736016371077767</v>
      </c>
      <c r="E743" s="64">
        <f t="shared" si="69"/>
        <v>86.838335607094137</v>
      </c>
      <c r="F743" s="65">
        <f t="shared" si="70"/>
        <v>165.37039563437926</v>
      </c>
      <c r="G743" s="64">
        <f t="shared" si="71"/>
        <v>177.45225102319236</v>
      </c>
      <c r="H743" s="66">
        <f t="shared" si="73"/>
        <v>28.274079126875847</v>
      </c>
      <c r="I743" s="66">
        <f t="shared" si="72"/>
        <v>30.293656207366979</v>
      </c>
      <c r="J743" s="74">
        <v>0.67319236016371065</v>
      </c>
      <c r="K743" s="61"/>
      <c r="L743" s="62"/>
      <c r="M743" s="55"/>
      <c r="N743" s="55"/>
      <c r="O743" s="55"/>
      <c r="P743" s="55"/>
      <c r="Q743" s="75"/>
      <c r="R743" s="75"/>
      <c r="S743" s="76"/>
    </row>
    <row r="744" spans="1:19" x14ac:dyDescent="0.2">
      <c r="A744" s="70">
        <v>734</v>
      </c>
      <c r="B744" s="61">
        <v>0.75476839237057225</v>
      </c>
      <c r="C744" s="62">
        <v>50</v>
      </c>
      <c r="D744" s="71">
        <f t="shared" si="68"/>
        <v>71.702997275204368</v>
      </c>
      <c r="E744" s="64">
        <f t="shared" si="69"/>
        <v>86.798365122615806</v>
      </c>
      <c r="F744" s="65">
        <f t="shared" si="70"/>
        <v>165.29427792915533</v>
      </c>
      <c r="G744" s="64">
        <f t="shared" si="71"/>
        <v>177.37057220708448</v>
      </c>
      <c r="H744" s="66">
        <f t="shared" si="73"/>
        <v>28.258446866485009</v>
      </c>
      <c r="I744" s="66">
        <f t="shared" si="72"/>
        <v>30.276907356948225</v>
      </c>
      <c r="J744" s="74">
        <v>0.67282016348773832</v>
      </c>
      <c r="K744" s="61"/>
      <c r="L744" s="62"/>
      <c r="M744" s="55"/>
      <c r="N744" s="55"/>
      <c r="O744" s="55"/>
      <c r="P744" s="55"/>
      <c r="Q744" s="75"/>
      <c r="R744" s="75"/>
      <c r="S744" s="76"/>
    </row>
    <row r="745" spans="1:19" x14ac:dyDescent="0.2">
      <c r="A745" s="70">
        <v>735</v>
      </c>
      <c r="B745" s="61">
        <v>0.75442176870748301</v>
      </c>
      <c r="C745" s="62">
        <v>50</v>
      </c>
      <c r="D745" s="71">
        <f t="shared" si="68"/>
        <v>71.670068027210888</v>
      </c>
      <c r="E745" s="64">
        <f t="shared" si="69"/>
        <v>86.758503401360542</v>
      </c>
      <c r="F745" s="65">
        <f t="shared" si="70"/>
        <v>165.21836734693878</v>
      </c>
      <c r="G745" s="64">
        <f t="shared" si="71"/>
        <v>177.28911564625849</v>
      </c>
      <c r="H745" s="66">
        <f t="shared" si="73"/>
        <v>28.24285714285714</v>
      </c>
      <c r="I745" s="66">
        <f t="shared" si="72"/>
        <v>30.260204081632651</v>
      </c>
      <c r="J745" s="74">
        <v>0.67244897959183669</v>
      </c>
      <c r="K745" s="61"/>
      <c r="L745" s="62"/>
      <c r="M745" s="55"/>
      <c r="N745" s="55"/>
      <c r="O745" s="55"/>
      <c r="P745" s="55"/>
      <c r="Q745" s="75"/>
      <c r="R745" s="75"/>
      <c r="S745" s="76"/>
    </row>
    <row r="746" spans="1:19" x14ac:dyDescent="0.2">
      <c r="A746" s="70">
        <v>736</v>
      </c>
      <c r="B746" s="61">
        <v>0.75407608695652173</v>
      </c>
      <c r="C746" s="62">
        <v>50</v>
      </c>
      <c r="D746" s="71">
        <f t="shared" si="68"/>
        <v>71.637228260869563</v>
      </c>
      <c r="E746" s="64">
        <f t="shared" si="69"/>
        <v>86.71875</v>
      </c>
      <c r="F746" s="65">
        <f t="shared" si="70"/>
        <v>165.14266304347825</v>
      </c>
      <c r="G746" s="64">
        <f t="shared" si="71"/>
        <v>177.2078804347826</v>
      </c>
      <c r="H746" s="66">
        <f t="shared" si="73"/>
        <v>28.227309782608696</v>
      </c>
      <c r="I746" s="66">
        <f t="shared" si="72"/>
        <v>30.243546195652172</v>
      </c>
      <c r="J746" s="74">
        <v>0.67207880434782608</v>
      </c>
      <c r="K746" s="61"/>
      <c r="L746" s="62"/>
      <c r="M746" s="55"/>
      <c r="N746" s="55"/>
      <c r="O746" s="55"/>
      <c r="P746" s="55"/>
      <c r="Q746" s="75"/>
      <c r="R746" s="75"/>
      <c r="S746" s="76"/>
    </row>
    <row r="747" spans="1:19" x14ac:dyDescent="0.2">
      <c r="A747" s="70">
        <v>737</v>
      </c>
      <c r="B747" s="61">
        <v>0.75373134328358216</v>
      </c>
      <c r="C747" s="62">
        <v>50</v>
      </c>
      <c r="D747" s="71">
        <f t="shared" si="68"/>
        <v>71.604477611940311</v>
      </c>
      <c r="E747" s="64">
        <f t="shared" si="69"/>
        <v>86.679104477611943</v>
      </c>
      <c r="F747" s="65">
        <f t="shared" si="70"/>
        <v>165.06716417910448</v>
      </c>
      <c r="G747" s="64">
        <f t="shared" si="71"/>
        <v>177.12686567164181</v>
      </c>
      <c r="H747" s="66">
        <f t="shared" si="73"/>
        <v>28.211804613297147</v>
      </c>
      <c r="I747" s="66">
        <f t="shared" si="72"/>
        <v>30.226933514246944</v>
      </c>
      <c r="J747" s="74">
        <v>0.67170963364993208</v>
      </c>
      <c r="K747" s="61"/>
      <c r="L747" s="62"/>
      <c r="M747" s="55"/>
      <c r="N747" s="55"/>
      <c r="O747" s="55"/>
      <c r="P747" s="55"/>
      <c r="Q747" s="75"/>
      <c r="R747" s="75"/>
      <c r="S747" s="76"/>
    </row>
    <row r="748" spans="1:19" x14ac:dyDescent="0.2">
      <c r="A748" s="70">
        <v>738</v>
      </c>
      <c r="B748" s="61">
        <v>0.75338753387533874</v>
      </c>
      <c r="C748" s="62">
        <v>50</v>
      </c>
      <c r="D748" s="71">
        <f t="shared" si="68"/>
        <v>71.571815718157183</v>
      </c>
      <c r="E748" s="64">
        <f t="shared" si="69"/>
        <v>86.639566395663962</v>
      </c>
      <c r="F748" s="65">
        <f t="shared" si="70"/>
        <v>164.99186991869919</v>
      </c>
      <c r="G748" s="64">
        <f t="shared" si="71"/>
        <v>177.04607046070461</v>
      </c>
      <c r="H748" s="66">
        <f t="shared" si="73"/>
        <v>28.19634146341463</v>
      </c>
      <c r="I748" s="66">
        <f t="shared" si="72"/>
        <v>30.210365853658534</v>
      </c>
      <c r="J748" s="74">
        <v>0.67134146341463408</v>
      </c>
      <c r="K748" s="61"/>
      <c r="L748" s="62"/>
      <c r="M748" s="55"/>
      <c r="N748" s="55"/>
      <c r="O748" s="55"/>
      <c r="P748" s="55"/>
      <c r="Q748" s="75"/>
      <c r="R748" s="75"/>
      <c r="S748" s="76"/>
    </row>
    <row r="749" spans="1:19" x14ac:dyDescent="0.2">
      <c r="A749" s="70">
        <v>739</v>
      </c>
      <c r="B749" s="61">
        <v>0.75304465493910699</v>
      </c>
      <c r="C749" s="62">
        <v>50</v>
      </c>
      <c r="D749" s="71">
        <f t="shared" si="68"/>
        <v>71.539242219215168</v>
      </c>
      <c r="E749" s="64">
        <f t="shared" si="69"/>
        <v>86.600135317997299</v>
      </c>
      <c r="F749" s="65">
        <f t="shared" si="70"/>
        <v>164.91677943166442</v>
      </c>
      <c r="G749" s="64">
        <f t="shared" si="71"/>
        <v>176.96549391069016</v>
      </c>
      <c r="H749" s="66">
        <f t="shared" si="73"/>
        <v>28.180920162381597</v>
      </c>
      <c r="I749" s="66">
        <f t="shared" si="72"/>
        <v>30.193843031123137</v>
      </c>
      <c r="J749" s="74">
        <v>0.67097428958051419</v>
      </c>
      <c r="K749" s="61"/>
      <c r="L749" s="62"/>
      <c r="M749" s="55"/>
      <c r="N749" s="55"/>
      <c r="O749" s="55"/>
      <c r="P749" s="55"/>
      <c r="Q749" s="75"/>
      <c r="R749" s="75"/>
      <c r="S749" s="76"/>
    </row>
    <row r="750" spans="1:19" x14ac:dyDescent="0.2">
      <c r="A750" s="70">
        <v>740</v>
      </c>
      <c r="B750" s="61">
        <v>0.75270270270270279</v>
      </c>
      <c r="C750" s="62">
        <v>50</v>
      </c>
      <c r="D750" s="71">
        <f t="shared" si="68"/>
        <v>71.506756756756758</v>
      </c>
      <c r="E750" s="64">
        <f t="shared" si="69"/>
        <v>86.560810810810821</v>
      </c>
      <c r="F750" s="65">
        <f t="shared" si="70"/>
        <v>164.84189189189192</v>
      </c>
      <c r="G750" s="64">
        <f t="shared" si="71"/>
        <v>176.88513513513516</v>
      </c>
      <c r="H750" s="66">
        <f t="shared" si="73"/>
        <v>28.16554054054054</v>
      </c>
      <c r="I750" s="66">
        <f t="shared" si="72"/>
        <v>30.177364864864867</v>
      </c>
      <c r="J750" s="74">
        <v>0.67060810810810811</v>
      </c>
      <c r="K750" s="61"/>
      <c r="L750" s="62"/>
      <c r="M750" s="55"/>
      <c r="N750" s="55"/>
      <c r="O750" s="55"/>
      <c r="P750" s="55"/>
      <c r="Q750" s="75"/>
      <c r="R750" s="75"/>
      <c r="S750" s="76"/>
    </row>
    <row r="751" spans="1:19" x14ac:dyDescent="0.2">
      <c r="A751" s="70">
        <v>741</v>
      </c>
      <c r="B751" s="61">
        <v>0.75236167341430504</v>
      </c>
      <c r="C751" s="62">
        <v>50</v>
      </c>
      <c r="D751" s="71">
        <f t="shared" si="68"/>
        <v>71.474358974358978</v>
      </c>
      <c r="E751" s="64">
        <f t="shared" si="69"/>
        <v>86.521592442645087</v>
      </c>
      <c r="F751" s="65">
        <f t="shared" si="70"/>
        <v>164.7672064777328</v>
      </c>
      <c r="G751" s="64">
        <f t="shared" si="71"/>
        <v>176.8049932523617</v>
      </c>
      <c r="H751" s="66">
        <f t="shared" si="73"/>
        <v>28.150202429149797</v>
      </c>
      <c r="I751" s="66">
        <f t="shared" si="72"/>
        <v>30.160931174089068</v>
      </c>
      <c r="J751" s="74">
        <v>0.67024291497975708</v>
      </c>
      <c r="K751" s="61"/>
      <c r="L751" s="62"/>
      <c r="M751" s="55"/>
      <c r="N751" s="55"/>
      <c r="O751" s="55"/>
      <c r="P751" s="55"/>
      <c r="Q751" s="75"/>
      <c r="R751" s="75"/>
      <c r="S751" s="76"/>
    </row>
    <row r="752" spans="1:19" x14ac:dyDescent="0.2">
      <c r="A752" s="70">
        <v>742</v>
      </c>
      <c r="B752" s="61">
        <v>0.75202156334231807</v>
      </c>
      <c r="C752" s="62">
        <v>50</v>
      </c>
      <c r="D752" s="71">
        <f t="shared" si="68"/>
        <v>71.44204851752022</v>
      </c>
      <c r="E752" s="64">
        <f t="shared" si="69"/>
        <v>86.482479784366575</v>
      </c>
      <c r="F752" s="65">
        <f t="shared" si="70"/>
        <v>164.69272237196765</v>
      </c>
      <c r="G752" s="64">
        <f t="shared" si="71"/>
        <v>176.72506738544476</v>
      </c>
      <c r="H752" s="66">
        <f t="shared" si="73"/>
        <v>28.134905660377356</v>
      </c>
      <c r="I752" s="66">
        <f t="shared" si="72"/>
        <v>30.144541778975739</v>
      </c>
      <c r="J752" s="74">
        <v>0.66987870619946088</v>
      </c>
      <c r="K752" s="61"/>
      <c r="L752" s="62"/>
      <c r="M752" s="55"/>
      <c r="N752" s="55"/>
      <c r="O752" s="55"/>
      <c r="P752" s="55"/>
      <c r="Q752" s="75"/>
      <c r="R752" s="75"/>
      <c r="S752" s="76"/>
    </row>
    <row r="753" spans="1:19" x14ac:dyDescent="0.2">
      <c r="A753" s="70">
        <v>743</v>
      </c>
      <c r="B753" s="61">
        <v>0.75168236877523553</v>
      </c>
      <c r="C753" s="62">
        <v>50</v>
      </c>
      <c r="D753" s="71">
        <f t="shared" si="68"/>
        <v>71.40982503364738</v>
      </c>
      <c r="E753" s="64">
        <f t="shared" si="69"/>
        <v>86.443472409152079</v>
      </c>
      <c r="F753" s="65">
        <f t="shared" si="70"/>
        <v>164.61843876177659</v>
      </c>
      <c r="G753" s="64">
        <f t="shared" si="71"/>
        <v>176.64535666218035</v>
      </c>
      <c r="H753" s="66">
        <f t="shared" si="73"/>
        <v>28.119650067294749</v>
      </c>
      <c r="I753" s="66">
        <f t="shared" si="72"/>
        <v>30.128196500672946</v>
      </c>
      <c r="J753" s="74">
        <v>0.66951547779273213</v>
      </c>
      <c r="K753" s="61"/>
      <c r="L753" s="62"/>
      <c r="M753" s="55"/>
      <c r="N753" s="55"/>
      <c r="O753" s="55"/>
      <c r="P753" s="55"/>
      <c r="Q753" s="75"/>
      <c r="R753" s="75"/>
      <c r="S753" s="76"/>
    </row>
    <row r="754" spans="1:19" x14ac:dyDescent="0.2">
      <c r="A754" s="70">
        <v>744</v>
      </c>
      <c r="B754" s="61">
        <v>0.75134408602150538</v>
      </c>
      <c r="C754" s="62">
        <v>50</v>
      </c>
      <c r="D754" s="71">
        <f t="shared" si="68"/>
        <v>71.377688172043008</v>
      </c>
      <c r="E754" s="64">
        <f t="shared" si="69"/>
        <v>86.40456989247312</v>
      </c>
      <c r="F754" s="65">
        <f t="shared" si="70"/>
        <v>164.54435483870967</v>
      </c>
      <c r="G754" s="64">
        <f t="shared" si="71"/>
        <v>176.56586021505376</v>
      </c>
      <c r="H754" s="66">
        <f t="shared" si="73"/>
        <v>28.104435483870965</v>
      </c>
      <c r="I754" s="66">
        <f t="shared" si="72"/>
        <v>30.11189516129032</v>
      </c>
      <c r="J754" s="74">
        <v>0.66915322580645153</v>
      </c>
      <c r="K754" s="61"/>
      <c r="L754" s="62"/>
      <c r="M754" s="55"/>
      <c r="N754" s="55"/>
      <c r="O754" s="55"/>
      <c r="P754" s="55"/>
      <c r="Q754" s="75"/>
      <c r="R754" s="75"/>
      <c r="S754" s="76"/>
    </row>
    <row r="755" spans="1:19" x14ac:dyDescent="0.2">
      <c r="A755" s="70">
        <v>745</v>
      </c>
      <c r="B755" s="61">
        <v>0.75100671140939601</v>
      </c>
      <c r="C755" s="62">
        <v>50</v>
      </c>
      <c r="D755" s="71">
        <f t="shared" si="68"/>
        <v>71.345637583892625</v>
      </c>
      <c r="E755" s="64">
        <f t="shared" si="69"/>
        <v>86.365771812080538</v>
      </c>
      <c r="F755" s="65">
        <f t="shared" si="70"/>
        <v>164.47046979865772</v>
      </c>
      <c r="G755" s="64">
        <f t="shared" si="71"/>
        <v>176.48657718120808</v>
      </c>
      <c r="H755" s="66">
        <f t="shared" si="73"/>
        <v>28.089261744966439</v>
      </c>
      <c r="I755" s="66">
        <f t="shared" si="72"/>
        <v>30.095637583892614</v>
      </c>
      <c r="J755" s="74">
        <v>0.66879194630872474</v>
      </c>
      <c r="K755" s="61"/>
      <c r="L755" s="62"/>
      <c r="M755" s="55"/>
      <c r="N755" s="55"/>
      <c r="O755" s="55"/>
      <c r="P755" s="55"/>
      <c r="Q755" s="75"/>
      <c r="R755" s="75"/>
      <c r="S755" s="76"/>
    </row>
    <row r="756" spans="1:19" x14ac:dyDescent="0.2">
      <c r="A756" s="70">
        <v>746</v>
      </c>
      <c r="B756" s="61">
        <v>0.75067024128686322</v>
      </c>
      <c r="C756" s="62">
        <v>50</v>
      </c>
      <c r="D756" s="71">
        <f t="shared" si="68"/>
        <v>71.31367292225201</v>
      </c>
      <c r="E756" s="64">
        <f t="shared" si="69"/>
        <v>86.327077747989264</v>
      </c>
      <c r="F756" s="65">
        <f t="shared" si="70"/>
        <v>164.39678284182304</v>
      </c>
      <c r="G756" s="64">
        <f t="shared" si="71"/>
        <v>176.40750670241286</v>
      </c>
      <c r="H756" s="66">
        <f t="shared" si="73"/>
        <v>28.074128686327079</v>
      </c>
      <c r="I756" s="66">
        <f t="shared" si="72"/>
        <v>30.079423592493299</v>
      </c>
      <c r="J756" s="74">
        <v>0.66843163538873995</v>
      </c>
      <c r="K756" s="61"/>
      <c r="L756" s="62"/>
      <c r="M756" s="55"/>
      <c r="N756" s="55"/>
      <c r="O756" s="55"/>
      <c r="P756" s="55"/>
      <c r="Q756" s="75"/>
      <c r="R756" s="75"/>
      <c r="S756" s="76"/>
    </row>
    <row r="757" spans="1:19" x14ac:dyDescent="0.2">
      <c r="A757" s="70">
        <v>747</v>
      </c>
      <c r="B757" s="61">
        <v>0.75033467202141901</v>
      </c>
      <c r="C757" s="62">
        <v>50</v>
      </c>
      <c r="D757" s="71">
        <f t="shared" si="68"/>
        <v>71.281793842034801</v>
      </c>
      <c r="E757" s="64">
        <f t="shared" si="69"/>
        <v>86.28848728246318</v>
      </c>
      <c r="F757" s="65">
        <f t="shared" si="70"/>
        <v>164.32329317269077</v>
      </c>
      <c r="G757" s="64">
        <f t="shared" si="71"/>
        <v>176.32864792503347</v>
      </c>
      <c r="H757" s="66">
        <f t="shared" si="73"/>
        <v>28.059036144578311</v>
      </c>
      <c r="I757" s="66">
        <f t="shared" si="72"/>
        <v>30.06325301204819</v>
      </c>
      <c r="J757" s="74">
        <v>0.66807228915662642</v>
      </c>
      <c r="K757" s="61"/>
      <c r="L757" s="62"/>
      <c r="M757" s="55"/>
      <c r="N757" s="55"/>
      <c r="O757" s="55"/>
      <c r="P757" s="55"/>
      <c r="Q757" s="75"/>
      <c r="R757" s="75"/>
      <c r="S757" s="76"/>
    </row>
    <row r="758" spans="1:19" x14ac:dyDescent="0.2">
      <c r="A758" s="70">
        <v>748</v>
      </c>
      <c r="B758" s="61">
        <v>0.75</v>
      </c>
      <c r="C758" s="62">
        <v>50</v>
      </c>
      <c r="D758" s="71">
        <f t="shared" si="68"/>
        <v>71.25</v>
      </c>
      <c r="E758" s="64">
        <f t="shared" si="69"/>
        <v>86.25</v>
      </c>
      <c r="F758" s="65">
        <f t="shared" si="70"/>
        <v>164.25</v>
      </c>
      <c r="G758" s="64">
        <f t="shared" si="71"/>
        <v>176.25</v>
      </c>
      <c r="H758" s="66">
        <f t="shared" si="73"/>
        <v>28.04398395721925</v>
      </c>
      <c r="I758" s="66">
        <f t="shared" si="72"/>
        <v>30.047125668449198</v>
      </c>
      <c r="J758" s="74">
        <v>0.66771390374331552</v>
      </c>
      <c r="K758" s="61"/>
      <c r="L758" s="62"/>
      <c r="M758" s="55"/>
      <c r="N758" s="55"/>
      <c r="O758" s="55"/>
      <c r="P758" s="55"/>
      <c r="Q758" s="75"/>
      <c r="R758" s="75"/>
      <c r="S758" s="76"/>
    </row>
    <row r="759" spans="1:19" x14ac:dyDescent="0.2">
      <c r="A759" s="70">
        <v>749</v>
      </c>
      <c r="B759" s="61">
        <v>0.74966622162883856</v>
      </c>
      <c r="C759" s="62">
        <v>50</v>
      </c>
      <c r="D759" s="71">
        <f t="shared" si="68"/>
        <v>71.218291054739666</v>
      </c>
      <c r="E759" s="64">
        <f t="shared" si="69"/>
        <v>86.211615487316436</v>
      </c>
      <c r="F759" s="65">
        <f t="shared" si="70"/>
        <v>164.17690253671563</v>
      </c>
      <c r="G759" s="64">
        <f t="shared" si="71"/>
        <v>176.17156208277706</v>
      </c>
      <c r="H759" s="66">
        <f t="shared" si="73"/>
        <v>28.028971962616819</v>
      </c>
      <c r="I759" s="66">
        <f t="shared" si="72"/>
        <v>30.03104138851802</v>
      </c>
      <c r="J759" s="74">
        <v>0.66735647530040043</v>
      </c>
      <c r="K759" s="61"/>
      <c r="L759" s="62"/>
      <c r="M759" s="55"/>
      <c r="N759" s="55"/>
      <c r="O759" s="55"/>
      <c r="P759" s="55"/>
      <c r="Q759" s="75"/>
      <c r="R759" s="75"/>
      <c r="S759" s="76"/>
    </row>
    <row r="760" spans="1:19" x14ac:dyDescent="0.2">
      <c r="A760" s="70">
        <v>750</v>
      </c>
      <c r="B760" s="61">
        <v>0.74933333333333341</v>
      </c>
      <c r="C760" s="62">
        <v>50</v>
      </c>
      <c r="D760" s="71">
        <f t="shared" si="68"/>
        <v>71.186666666666667</v>
      </c>
      <c r="E760" s="64">
        <f t="shared" si="69"/>
        <v>86.173333333333346</v>
      </c>
      <c r="F760" s="65">
        <f t="shared" si="70"/>
        <v>164.10400000000001</v>
      </c>
      <c r="G760" s="64">
        <f t="shared" si="71"/>
        <v>176.09333333333336</v>
      </c>
      <c r="H760" s="66">
        <f t="shared" si="73"/>
        <v>28.014000000000003</v>
      </c>
      <c r="I760" s="66">
        <f t="shared" si="72"/>
        <v>30.015000000000001</v>
      </c>
      <c r="J760" s="74">
        <v>0.66700000000000004</v>
      </c>
      <c r="K760" s="61"/>
      <c r="L760" s="62"/>
      <c r="M760" s="55"/>
      <c r="N760" s="55"/>
      <c r="O760" s="55"/>
      <c r="P760" s="55"/>
      <c r="Q760" s="75"/>
      <c r="R760" s="75"/>
      <c r="S760" s="76"/>
    </row>
    <row r="761" spans="1:19" x14ac:dyDescent="0.2">
      <c r="A761" s="70">
        <v>751</v>
      </c>
      <c r="B761" s="61">
        <v>0.74900133155792281</v>
      </c>
      <c r="C761" s="62">
        <v>50</v>
      </c>
      <c r="D761" s="71">
        <f t="shared" si="68"/>
        <v>71.155126498002673</v>
      </c>
      <c r="E761" s="64">
        <f t="shared" si="69"/>
        <v>86.135153129161125</v>
      </c>
      <c r="F761" s="65">
        <f t="shared" si="70"/>
        <v>164.03129161118508</v>
      </c>
      <c r="G761" s="64">
        <f t="shared" si="71"/>
        <v>176.01531291611187</v>
      </c>
      <c r="H761" s="66">
        <f t="shared" si="73"/>
        <v>27.999067909454059</v>
      </c>
      <c r="I761" s="66">
        <f t="shared" si="72"/>
        <v>29.99900133155792</v>
      </c>
      <c r="J761" s="74">
        <v>0.66664447403462046</v>
      </c>
      <c r="K761" s="61"/>
      <c r="L761" s="62"/>
      <c r="M761" s="55"/>
      <c r="N761" s="55"/>
      <c r="O761" s="55"/>
      <c r="P761" s="55"/>
      <c r="Q761" s="75"/>
      <c r="R761" s="75"/>
      <c r="S761" s="76"/>
    </row>
    <row r="762" spans="1:19" x14ac:dyDescent="0.2">
      <c r="A762" s="70">
        <v>752</v>
      </c>
      <c r="B762" s="61">
        <v>0.74867021276595758</v>
      </c>
      <c r="C762" s="62">
        <v>50</v>
      </c>
      <c r="D762" s="71">
        <f t="shared" si="68"/>
        <v>71.123670212765973</v>
      </c>
      <c r="E762" s="64">
        <f t="shared" si="69"/>
        <v>86.097074468085125</v>
      </c>
      <c r="F762" s="65">
        <f t="shared" si="70"/>
        <v>163.95877659574472</v>
      </c>
      <c r="G762" s="64">
        <f t="shared" si="71"/>
        <v>175.93750000000003</v>
      </c>
      <c r="H762" s="66">
        <f t="shared" si="73"/>
        <v>27.984175531914893</v>
      </c>
      <c r="I762" s="66">
        <f t="shared" si="72"/>
        <v>29.983045212765958</v>
      </c>
      <c r="J762" s="74">
        <v>0.66628989361702129</v>
      </c>
      <c r="K762" s="61"/>
      <c r="L762" s="62"/>
      <c r="M762" s="55"/>
      <c r="N762" s="55"/>
      <c r="O762" s="55"/>
      <c r="P762" s="55"/>
      <c r="Q762" s="75"/>
      <c r="R762" s="75"/>
      <c r="S762" s="76"/>
    </row>
    <row r="763" spans="1:19" x14ac:dyDescent="0.2">
      <c r="A763" s="70">
        <v>753</v>
      </c>
      <c r="B763" s="61">
        <v>0.74833997343957515</v>
      </c>
      <c r="C763" s="62">
        <v>50</v>
      </c>
      <c r="D763" s="71">
        <f t="shared" si="68"/>
        <v>71.09229747675964</v>
      </c>
      <c r="E763" s="64">
        <f t="shared" si="69"/>
        <v>86.059096945551147</v>
      </c>
      <c r="F763" s="65">
        <f t="shared" si="70"/>
        <v>163.88645418326695</v>
      </c>
      <c r="G763" s="64">
        <f t="shared" si="71"/>
        <v>175.85989375830016</v>
      </c>
      <c r="H763" s="66">
        <f t="shared" si="73"/>
        <v>27.969322709163347</v>
      </c>
      <c r="I763" s="66">
        <f t="shared" si="72"/>
        <v>29.967131474103585</v>
      </c>
      <c r="J763" s="74">
        <v>0.66593625498007969</v>
      </c>
      <c r="K763" s="61"/>
      <c r="L763" s="62"/>
      <c r="M763" s="55"/>
      <c r="N763" s="55"/>
      <c r="O763" s="55"/>
      <c r="P763" s="55"/>
      <c r="Q763" s="75"/>
      <c r="R763" s="75"/>
      <c r="S763" s="76"/>
    </row>
    <row r="764" spans="1:19" x14ac:dyDescent="0.2">
      <c r="A764" s="70">
        <v>754</v>
      </c>
      <c r="B764" s="61">
        <v>0.7480106100795757</v>
      </c>
      <c r="C764" s="62">
        <v>50</v>
      </c>
      <c r="D764" s="71">
        <f t="shared" si="68"/>
        <v>71.061007957559696</v>
      </c>
      <c r="E764" s="64">
        <f t="shared" si="69"/>
        <v>86.021220159151198</v>
      </c>
      <c r="F764" s="65">
        <f t="shared" si="70"/>
        <v>163.81432360742707</v>
      </c>
      <c r="G764" s="64">
        <f t="shared" si="71"/>
        <v>175.7824933687003</v>
      </c>
      <c r="H764" s="66">
        <f t="shared" si="73"/>
        <v>27.954509283819629</v>
      </c>
      <c r="I764" s="66">
        <f t="shared" si="72"/>
        <v>29.951259946949602</v>
      </c>
      <c r="J764" s="74">
        <v>0.66558355437665784</v>
      </c>
      <c r="K764" s="61"/>
      <c r="L764" s="62"/>
      <c r="M764" s="55"/>
      <c r="N764" s="55"/>
      <c r="O764" s="55"/>
      <c r="P764" s="55"/>
      <c r="Q764" s="75"/>
      <c r="R764" s="75"/>
      <c r="S764" s="76"/>
    </row>
    <row r="765" spans="1:19" x14ac:dyDescent="0.2">
      <c r="A765" s="70">
        <v>755</v>
      </c>
      <c r="B765" s="61">
        <v>0.74768211920529803</v>
      </c>
      <c r="C765" s="62">
        <v>50</v>
      </c>
      <c r="D765" s="71">
        <f t="shared" si="68"/>
        <v>71.02980132450331</v>
      </c>
      <c r="E765" s="64">
        <f t="shared" si="69"/>
        <v>85.983443708609272</v>
      </c>
      <c r="F765" s="65">
        <f t="shared" si="70"/>
        <v>163.74238410596027</v>
      </c>
      <c r="G765" s="64">
        <f t="shared" si="71"/>
        <v>175.70529801324503</v>
      </c>
      <c r="H765" s="66">
        <f t="shared" si="73"/>
        <v>27.939735099337746</v>
      </c>
      <c r="I765" s="66">
        <f t="shared" si="72"/>
        <v>29.935430463576157</v>
      </c>
      <c r="J765" s="74">
        <v>0.66523178807947014</v>
      </c>
      <c r="K765" s="61"/>
      <c r="L765" s="62"/>
      <c r="M765" s="55"/>
      <c r="N765" s="55"/>
      <c r="O765" s="55"/>
      <c r="P765" s="55"/>
      <c r="Q765" s="75"/>
      <c r="R765" s="75"/>
      <c r="S765" s="76"/>
    </row>
    <row r="766" spans="1:19" x14ac:dyDescent="0.2">
      <c r="A766" s="70">
        <v>756</v>
      </c>
      <c r="B766" s="61">
        <v>0.74735449735449744</v>
      </c>
      <c r="C766" s="62">
        <v>50</v>
      </c>
      <c r="D766" s="71">
        <f t="shared" si="68"/>
        <v>70.998677248677254</v>
      </c>
      <c r="E766" s="64">
        <f t="shared" si="69"/>
        <v>85.945767195767203</v>
      </c>
      <c r="F766" s="65">
        <f t="shared" si="70"/>
        <v>163.67063492063494</v>
      </c>
      <c r="G766" s="64">
        <f t="shared" si="71"/>
        <v>175.62830687830689</v>
      </c>
      <c r="H766" s="66">
        <f t="shared" si="73"/>
        <v>27.925000000000004</v>
      </c>
      <c r="I766" s="66">
        <f t="shared" si="72"/>
        <v>29.919642857142861</v>
      </c>
      <c r="J766" s="74">
        <v>0.66488095238095246</v>
      </c>
      <c r="K766" s="61"/>
      <c r="L766" s="62"/>
      <c r="M766" s="55"/>
      <c r="N766" s="55"/>
      <c r="O766" s="55"/>
      <c r="P766" s="55"/>
      <c r="Q766" s="75"/>
      <c r="R766" s="75"/>
      <c r="S766" s="76"/>
    </row>
    <row r="767" spans="1:19" x14ac:dyDescent="0.2">
      <c r="A767" s="70">
        <v>757</v>
      </c>
      <c r="B767" s="61">
        <v>0.74702774108322323</v>
      </c>
      <c r="C767" s="62">
        <v>50</v>
      </c>
      <c r="D767" s="71">
        <f t="shared" si="68"/>
        <v>70.967635402906211</v>
      </c>
      <c r="E767" s="64">
        <f t="shared" si="69"/>
        <v>85.908190224570674</v>
      </c>
      <c r="F767" s="65">
        <f t="shared" si="70"/>
        <v>163.59907529722588</v>
      </c>
      <c r="G767" s="64">
        <f t="shared" si="71"/>
        <v>175.55151915455747</v>
      </c>
      <c r="H767" s="66">
        <f t="shared" si="73"/>
        <v>27.910303830911491</v>
      </c>
      <c r="I767" s="66">
        <f t="shared" si="72"/>
        <v>29.903896961690883</v>
      </c>
      <c r="J767" s="74">
        <v>0.66453104359313075</v>
      </c>
      <c r="K767" s="61"/>
      <c r="L767" s="62"/>
      <c r="M767" s="55"/>
      <c r="N767" s="55"/>
      <c r="O767" s="55"/>
      <c r="P767" s="55"/>
      <c r="Q767" s="75"/>
      <c r="R767" s="75"/>
      <c r="S767" s="76"/>
    </row>
    <row r="768" spans="1:19" x14ac:dyDescent="0.2">
      <c r="A768" s="70">
        <v>758</v>
      </c>
      <c r="B768" s="61">
        <v>0.74670184696569919</v>
      </c>
      <c r="C768" s="62">
        <v>50</v>
      </c>
      <c r="D768" s="71">
        <f t="shared" si="68"/>
        <v>70.93667546174143</v>
      </c>
      <c r="E768" s="64">
        <f t="shared" si="69"/>
        <v>85.870712401055414</v>
      </c>
      <c r="F768" s="65">
        <f t="shared" si="70"/>
        <v>163.52770448548813</v>
      </c>
      <c r="G768" s="64">
        <f t="shared" si="71"/>
        <v>175.47493403693932</v>
      </c>
      <c r="H768" s="66">
        <f t="shared" si="73"/>
        <v>27.895646437994724</v>
      </c>
      <c r="I768" s="66">
        <f t="shared" si="72"/>
        <v>29.888192612137203</v>
      </c>
      <c r="J768" s="74">
        <v>0.66418205804749342</v>
      </c>
      <c r="K768" s="61"/>
      <c r="L768" s="62"/>
      <c r="M768" s="55"/>
      <c r="N768" s="55"/>
      <c r="O768" s="55"/>
      <c r="P768" s="55"/>
      <c r="Q768" s="75"/>
      <c r="R768" s="75"/>
      <c r="S768" s="76"/>
    </row>
    <row r="769" spans="1:19" x14ac:dyDescent="0.2">
      <c r="A769" s="70">
        <v>759</v>
      </c>
      <c r="B769" s="61">
        <v>0.74637681159420288</v>
      </c>
      <c r="C769" s="62">
        <v>50</v>
      </c>
      <c r="D769" s="71">
        <f t="shared" si="68"/>
        <v>70.905797101449281</v>
      </c>
      <c r="E769" s="64">
        <f t="shared" si="69"/>
        <v>85.833333333333329</v>
      </c>
      <c r="F769" s="65">
        <f t="shared" si="70"/>
        <v>163.45652173913044</v>
      </c>
      <c r="G769" s="64">
        <f t="shared" si="71"/>
        <v>175.39855072463769</v>
      </c>
      <c r="H769" s="66">
        <f t="shared" si="73"/>
        <v>27.881027667984188</v>
      </c>
      <c r="I769" s="66">
        <f t="shared" si="72"/>
        <v>29.872529644268774</v>
      </c>
      <c r="J769" s="74">
        <v>0.6638339920948616</v>
      </c>
      <c r="K769" s="61"/>
      <c r="L769" s="62"/>
      <c r="M769" s="55"/>
      <c r="N769" s="55"/>
      <c r="O769" s="55"/>
      <c r="P769" s="55"/>
      <c r="Q769" s="75"/>
      <c r="R769" s="75"/>
      <c r="S769" s="76"/>
    </row>
    <row r="770" spans="1:19" x14ac:dyDescent="0.2">
      <c r="A770" s="70">
        <v>760</v>
      </c>
      <c r="B770" s="61">
        <v>0.74605263157894741</v>
      </c>
      <c r="C770" s="62">
        <v>50</v>
      </c>
      <c r="D770" s="71">
        <f t="shared" si="68"/>
        <v>70.875</v>
      </c>
      <c r="E770" s="64">
        <f t="shared" si="69"/>
        <v>85.796052631578959</v>
      </c>
      <c r="F770" s="65">
        <f t="shared" si="70"/>
        <v>163.38552631578949</v>
      </c>
      <c r="G770" s="64">
        <f t="shared" si="71"/>
        <v>175.32236842105263</v>
      </c>
      <c r="H770" s="66">
        <f t="shared" si="73"/>
        <v>27.866447368421056</v>
      </c>
      <c r="I770" s="66">
        <f t="shared" si="72"/>
        <v>29.856907894736846</v>
      </c>
      <c r="J770" s="74">
        <v>0.66348684210526321</v>
      </c>
      <c r="K770" s="61"/>
      <c r="L770" s="62"/>
      <c r="M770" s="55"/>
      <c r="N770" s="55"/>
      <c r="O770" s="55"/>
      <c r="P770" s="55"/>
      <c r="Q770" s="75"/>
      <c r="R770" s="75"/>
      <c r="S770" s="76"/>
    </row>
    <row r="771" spans="1:19" x14ac:dyDescent="0.2">
      <c r="A771" s="70">
        <v>761</v>
      </c>
      <c r="B771" s="61">
        <v>0.7457293035479633</v>
      </c>
      <c r="C771" s="62">
        <v>50</v>
      </c>
      <c r="D771" s="71">
        <f t="shared" si="68"/>
        <v>70.844283837056508</v>
      </c>
      <c r="E771" s="64">
        <f t="shared" si="69"/>
        <v>85.758869908015782</v>
      </c>
      <c r="F771" s="65">
        <f t="shared" si="70"/>
        <v>163.31471747700397</v>
      </c>
      <c r="G771" s="64">
        <f t="shared" si="71"/>
        <v>175.24638633377137</v>
      </c>
      <c r="H771" s="66">
        <f t="shared" si="73"/>
        <v>27.851905387647832</v>
      </c>
      <c r="I771" s="66">
        <f t="shared" si="72"/>
        <v>29.84132720105125</v>
      </c>
      <c r="J771" s="74">
        <v>0.66314060446780554</v>
      </c>
      <c r="K771" s="61"/>
      <c r="L771" s="62"/>
      <c r="M771" s="55"/>
      <c r="N771" s="55"/>
      <c r="O771" s="55"/>
      <c r="P771" s="55"/>
      <c r="Q771" s="75"/>
      <c r="R771" s="75"/>
      <c r="S771" s="76"/>
    </row>
    <row r="772" spans="1:19" x14ac:dyDescent="0.2">
      <c r="A772" s="70">
        <v>762</v>
      </c>
      <c r="B772" s="61">
        <v>0.74540682414698167</v>
      </c>
      <c r="C772" s="62">
        <v>50</v>
      </c>
      <c r="D772" s="71">
        <f t="shared" si="68"/>
        <v>70.813648293963254</v>
      </c>
      <c r="E772" s="64">
        <f t="shared" si="69"/>
        <v>85.721784776902894</v>
      </c>
      <c r="F772" s="65">
        <f t="shared" si="70"/>
        <v>163.24409448818898</v>
      </c>
      <c r="G772" s="64">
        <f t="shared" si="71"/>
        <v>175.1706036745407</v>
      </c>
      <c r="H772" s="66">
        <f t="shared" si="73"/>
        <v>27.837401574803152</v>
      </c>
      <c r="I772" s="66">
        <f t="shared" si="72"/>
        <v>29.825787401574807</v>
      </c>
      <c r="J772" s="74">
        <v>0.66279527559055129</v>
      </c>
      <c r="K772" s="61"/>
      <c r="L772" s="62"/>
      <c r="M772" s="55"/>
      <c r="N772" s="55"/>
      <c r="O772" s="55"/>
      <c r="P772" s="55"/>
      <c r="Q772" s="75"/>
      <c r="R772" s="75"/>
      <c r="S772" s="76"/>
    </row>
    <row r="773" spans="1:19" x14ac:dyDescent="0.2">
      <c r="A773" s="70">
        <v>763</v>
      </c>
      <c r="B773" s="61">
        <v>0.7450851900393185</v>
      </c>
      <c r="C773" s="62">
        <v>50</v>
      </c>
      <c r="D773" s="71">
        <f t="shared" si="68"/>
        <v>70.783093053735257</v>
      </c>
      <c r="E773" s="64">
        <f t="shared" si="69"/>
        <v>85.684796854521622</v>
      </c>
      <c r="F773" s="65">
        <f t="shared" si="70"/>
        <v>163.17365661861075</v>
      </c>
      <c r="G773" s="64">
        <f t="shared" si="71"/>
        <v>175.09501965923985</v>
      </c>
      <c r="H773" s="66">
        <f t="shared" si="73"/>
        <v>27.822935779816515</v>
      </c>
      <c r="I773" s="66">
        <f t="shared" si="72"/>
        <v>29.810288335517694</v>
      </c>
      <c r="J773" s="74">
        <v>0.66245085190039321</v>
      </c>
      <c r="K773" s="61"/>
      <c r="L773" s="62"/>
      <c r="M773" s="55"/>
      <c r="N773" s="55"/>
      <c r="O773" s="55"/>
      <c r="P773" s="55"/>
      <c r="Q773" s="75"/>
      <c r="R773" s="75"/>
      <c r="S773" s="76"/>
    </row>
    <row r="774" spans="1:19" x14ac:dyDescent="0.2">
      <c r="A774" s="70">
        <v>764</v>
      </c>
      <c r="B774" s="61">
        <v>0.7447643979057591</v>
      </c>
      <c r="C774" s="62">
        <v>50</v>
      </c>
      <c r="D774" s="71">
        <f t="shared" si="68"/>
        <v>70.752617801047109</v>
      </c>
      <c r="E774" s="64">
        <f t="shared" si="69"/>
        <v>85.647905759162299</v>
      </c>
      <c r="F774" s="65">
        <f t="shared" si="70"/>
        <v>163.10340314136124</v>
      </c>
      <c r="G774" s="64">
        <f t="shared" si="71"/>
        <v>175.0196335078534</v>
      </c>
      <c r="H774" s="66">
        <f t="shared" si="73"/>
        <v>27.808507853403142</v>
      </c>
      <c r="I774" s="66">
        <f t="shared" si="72"/>
        <v>29.794829842931939</v>
      </c>
      <c r="J774" s="74">
        <v>0.66210732984293197</v>
      </c>
      <c r="K774" s="61"/>
      <c r="L774" s="62"/>
      <c r="M774" s="55"/>
      <c r="N774" s="55"/>
      <c r="O774" s="55"/>
      <c r="P774" s="55"/>
      <c r="Q774" s="75"/>
      <c r="R774" s="75"/>
      <c r="S774" s="76"/>
    </row>
    <row r="775" spans="1:19" x14ac:dyDescent="0.2">
      <c r="A775" s="70">
        <v>765</v>
      </c>
      <c r="B775" s="61">
        <v>0.74444444444444458</v>
      </c>
      <c r="C775" s="62">
        <v>50</v>
      </c>
      <c r="D775" s="71">
        <f t="shared" si="68"/>
        <v>70.722222222222229</v>
      </c>
      <c r="E775" s="64">
        <f t="shared" si="69"/>
        <v>85.611111111111128</v>
      </c>
      <c r="F775" s="65">
        <f t="shared" si="70"/>
        <v>163.03333333333336</v>
      </c>
      <c r="G775" s="64">
        <f t="shared" si="71"/>
        <v>174.94444444444449</v>
      </c>
      <c r="H775" s="66">
        <f t="shared" si="73"/>
        <v>27.794117647058822</v>
      </c>
      <c r="I775" s="66">
        <f t="shared" si="72"/>
        <v>29.77941176470588</v>
      </c>
      <c r="J775" s="74">
        <v>0.66176470588235292</v>
      </c>
      <c r="K775" s="61"/>
      <c r="L775" s="62"/>
      <c r="M775" s="55"/>
      <c r="N775" s="55"/>
      <c r="O775" s="55"/>
      <c r="P775" s="55"/>
      <c r="Q775" s="75"/>
      <c r="R775" s="75"/>
      <c r="S775" s="76"/>
    </row>
    <row r="776" spans="1:19" x14ac:dyDescent="0.2">
      <c r="A776" s="70">
        <v>766</v>
      </c>
      <c r="B776" s="61">
        <v>0.74412532637075735</v>
      </c>
      <c r="C776" s="62">
        <v>50</v>
      </c>
      <c r="D776" s="71">
        <f t="shared" si="68"/>
        <v>70.691906005221952</v>
      </c>
      <c r="E776" s="64">
        <f t="shared" si="69"/>
        <v>85.574412532637098</v>
      </c>
      <c r="F776" s="65">
        <f t="shared" si="70"/>
        <v>162.96344647519587</v>
      </c>
      <c r="G776" s="64">
        <f t="shared" si="71"/>
        <v>174.86945169712797</v>
      </c>
      <c r="H776" s="66">
        <f t="shared" si="73"/>
        <v>27.779765013054835</v>
      </c>
      <c r="I776" s="66">
        <f t="shared" si="72"/>
        <v>29.764033942558751</v>
      </c>
      <c r="J776" s="74">
        <v>0.66142297650130555</v>
      </c>
      <c r="K776" s="61"/>
      <c r="L776" s="62"/>
      <c r="M776" s="55"/>
      <c r="N776" s="55"/>
      <c r="O776" s="55"/>
      <c r="P776" s="55"/>
      <c r="Q776" s="75"/>
      <c r="R776" s="75"/>
      <c r="S776" s="76"/>
    </row>
    <row r="777" spans="1:19" x14ac:dyDescent="0.2">
      <c r="A777" s="70">
        <v>767</v>
      </c>
      <c r="B777" s="61">
        <v>0.74380704041721002</v>
      </c>
      <c r="C777" s="62">
        <v>50</v>
      </c>
      <c r="D777" s="71">
        <f t="shared" si="68"/>
        <v>70.661668839634956</v>
      </c>
      <c r="E777" s="64">
        <f t="shared" si="69"/>
        <v>85.537809647979145</v>
      </c>
      <c r="F777" s="65">
        <f t="shared" si="70"/>
        <v>162.89374185136899</v>
      </c>
      <c r="G777" s="64">
        <f t="shared" si="71"/>
        <v>174.79465449804437</v>
      </c>
      <c r="H777" s="66">
        <f t="shared" si="73"/>
        <v>27.765449804432858</v>
      </c>
      <c r="I777" s="66">
        <f t="shared" si="72"/>
        <v>29.748696219035203</v>
      </c>
      <c r="J777" s="74">
        <v>0.66108213820078232</v>
      </c>
      <c r="K777" s="61"/>
      <c r="L777" s="62"/>
      <c r="M777" s="55"/>
      <c r="N777" s="55"/>
      <c r="O777" s="55"/>
      <c r="P777" s="55"/>
      <c r="Q777" s="75"/>
      <c r="R777" s="75"/>
      <c r="S777" s="76"/>
    </row>
    <row r="778" spans="1:19" x14ac:dyDescent="0.2">
      <c r="A778" s="70">
        <v>768</v>
      </c>
      <c r="B778" s="61">
        <v>0.74348958333333337</v>
      </c>
      <c r="C778" s="62">
        <v>50</v>
      </c>
      <c r="D778" s="71">
        <f t="shared" si="68"/>
        <v>70.631510416666671</v>
      </c>
      <c r="E778" s="64">
        <f t="shared" si="69"/>
        <v>85.501302083333343</v>
      </c>
      <c r="F778" s="65">
        <f t="shared" si="70"/>
        <v>162.82421875</v>
      </c>
      <c r="G778" s="64">
        <f t="shared" si="71"/>
        <v>174.72005208333334</v>
      </c>
      <c r="H778" s="66">
        <f t="shared" si="73"/>
        <v>27.751171875000001</v>
      </c>
      <c r="I778" s="66">
        <f t="shared" si="72"/>
        <v>29.7333984375</v>
      </c>
      <c r="J778" s="74">
        <v>0.66074218750000002</v>
      </c>
      <c r="K778" s="61"/>
      <c r="L778" s="62"/>
      <c r="M778" s="55"/>
      <c r="N778" s="55"/>
      <c r="O778" s="55"/>
      <c r="P778" s="55"/>
      <c r="Q778" s="75"/>
      <c r="R778" s="75"/>
      <c r="S778" s="76"/>
    </row>
    <row r="779" spans="1:19" x14ac:dyDescent="0.2">
      <c r="A779" s="70">
        <v>769</v>
      </c>
      <c r="B779" s="61">
        <v>0.74317295188556565</v>
      </c>
      <c r="C779" s="62">
        <v>50</v>
      </c>
      <c r="D779" s="71">
        <f t="shared" ref="D779:D842" si="74">B779*$D$7</f>
        <v>70.60143042912874</v>
      </c>
      <c r="E779" s="64">
        <f t="shared" ref="E779:E842" si="75">B779*$E$7</f>
        <v>85.464889466840049</v>
      </c>
      <c r="F779" s="65">
        <f t="shared" ref="F779:F842" si="76">B779*$F$7</f>
        <v>162.75487646293888</v>
      </c>
      <c r="G779" s="64">
        <f t="shared" ref="G779:G842" si="77">B779*$G$7</f>
        <v>174.64564369310793</v>
      </c>
      <c r="H779" s="66">
        <f t="shared" si="73"/>
        <v>27.736931079323799</v>
      </c>
      <c r="I779" s="66">
        <f t="shared" ref="I779:I842" si="78">$I$7*J779</f>
        <v>29.718140442132643</v>
      </c>
      <c r="J779" s="74">
        <v>0.66040312093628095</v>
      </c>
      <c r="K779" s="61"/>
      <c r="L779" s="62"/>
      <c r="M779" s="55"/>
      <c r="N779" s="55"/>
      <c r="O779" s="55"/>
      <c r="P779" s="55"/>
      <c r="Q779" s="75"/>
      <c r="R779" s="75"/>
      <c r="S779" s="76"/>
    </row>
    <row r="780" spans="1:19" x14ac:dyDescent="0.2">
      <c r="A780" s="70">
        <v>770</v>
      </c>
      <c r="B780" s="61">
        <v>0.74285714285714288</v>
      </c>
      <c r="C780" s="62">
        <v>50</v>
      </c>
      <c r="D780" s="71">
        <f t="shared" si="74"/>
        <v>70.571428571428569</v>
      </c>
      <c r="E780" s="64">
        <f t="shared" si="75"/>
        <v>85.428571428571431</v>
      </c>
      <c r="F780" s="65">
        <f t="shared" si="76"/>
        <v>162.68571428571428</v>
      </c>
      <c r="G780" s="64">
        <f t="shared" si="77"/>
        <v>174.57142857142858</v>
      </c>
      <c r="H780" s="66">
        <f t="shared" ref="H780:H843" si="79">J780*$H$7</f>
        <v>27.722727272727266</v>
      </c>
      <c r="I780" s="66">
        <f t="shared" si="78"/>
        <v>29.702922077922072</v>
      </c>
      <c r="J780" s="74">
        <v>0.66006493506493491</v>
      </c>
      <c r="K780" s="61"/>
      <c r="L780" s="62"/>
      <c r="M780" s="55"/>
      <c r="N780" s="55"/>
      <c r="O780" s="55"/>
      <c r="P780" s="55"/>
      <c r="Q780" s="75"/>
      <c r="R780" s="75"/>
      <c r="S780" s="76"/>
    </row>
    <row r="781" spans="1:19" x14ac:dyDescent="0.2">
      <c r="A781" s="70">
        <v>771</v>
      </c>
      <c r="B781" s="61">
        <v>0.74254215304798965</v>
      </c>
      <c r="C781" s="62">
        <v>50</v>
      </c>
      <c r="D781" s="71">
        <f t="shared" si="74"/>
        <v>70.541504539559014</v>
      </c>
      <c r="E781" s="64">
        <f t="shared" si="75"/>
        <v>85.392347600518804</v>
      </c>
      <c r="F781" s="65">
        <f t="shared" si="76"/>
        <v>162.61673151750972</v>
      </c>
      <c r="G781" s="64">
        <f t="shared" si="77"/>
        <v>174.49740596627757</v>
      </c>
      <c r="H781" s="66">
        <f t="shared" si="79"/>
        <v>27.70856031128405</v>
      </c>
      <c r="I781" s="66">
        <f t="shared" si="78"/>
        <v>29.687743190661482</v>
      </c>
      <c r="J781" s="74">
        <v>0.65972762645914407</v>
      </c>
      <c r="K781" s="61"/>
      <c r="L781" s="62"/>
      <c r="M781" s="55"/>
      <c r="N781" s="55"/>
      <c r="O781" s="55"/>
      <c r="P781" s="55"/>
      <c r="Q781" s="75"/>
      <c r="R781" s="75"/>
      <c r="S781" s="76"/>
    </row>
    <row r="782" spans="1:19" x14ac:dyDescent="0.2">
      <c r="A782" s="70">
        <v>772</v>
      </c>
      <c r="B782" s="61">
        <v>0.74222797927461137</v>
      </c>
      <c r="C782" s="62">
        <v>50</v>
      </c>
      <c r="D782" s="71">
        <f t="shared" si="74"/>
        <v>70.511658031088075</v>
      </c>
      <c r="E782" s="64">
        <f t="shared" si="75"/>
        <v>85.356217616580309</v>
      </c>
      <c r="F782" s="65">
        <f t="shared" si="76"/>
        <v>162.54792746113989</v>
      </c>
      <c r="G782" s="64">
        <f t="shared" si="77"/>
        <v>174.42357512953367</v>
      </c>
      <c r="H782" s="66">
        <f t="shared" si="79"/>
        <v>27.69443005181347</v>
      </c>
      <c r="I782" s="66">
        <f t="shared" si="78"/>
        <v>29.672603626943001</v>
      </c>
      <c r="J782" s="74">
        <v>0.6593911917098445</v>
      </c>
      <c r="K782" s="61"/>
      <c r="L782" s="62"/>
      <c r="M782" s="55"/>
      <c r="N782" s="55"/>
      <c r="O782" s="55"/>
      <c r="P782" s="55"/>
      <c r="Q782" s="75"/>
      <c r="R782" s="75"/>
      <c r="S782" s="76"/>
    </row>
    <row r="783" spans="1:19" x14ac:dyDescent="0.2">
      <c r="A783" s="70">
        <v>773</v>
      </c>
      <c r="B783" s="61">
        <v>0.74191461836998718</v>
      </c>
      <c r="C783" s="62">
        <v>50</v>
      </c>
      <c r="D783" s="71">
        <f t="shared" si="74"/>
        <v>70.48188874514878</v>
      </c>
      <c r="E783" s="64">
        <f t="shared" si="75"/>
        <v>85.320181112548525</v>
      </c>
      <c r="F783" s="65">
        <f t="shared" si="76"/>
        <v>162.47930142302718</v>
      </c>
      <c r="G783" s="64">
        <f t="shared" si="77"/>
        <v>174.34993531694698</v>
      </c>
      <c r="H783" s="66">
        <f t="shared" si="79"/>
        <v>27.680336351875805</v>
      </c>
      <c r="I783" s="66">
        <f t="shared" si="78"/>
        <v>29.657503234152649</v>
      </c>
      <c r="J783" s="74">
        <v>0.65905562742561441</v>
      </c>
      <c r="K783" s="61"/>
      <c r="L783" s="62"/>
      <c r="M783" s="55"/>
      <c r="N783" s="55"/>
      <c r="O783" s="55"/>
      <c r="P783" s="55"/>
      <c r="Q783" s="75"/>
      <c r="R783" s="75"/>
      <c r="S783" s="76"/>
    </row>
    <row r="784" spans="1:19" x14ac:dyDescent="0.2">
      <c r="A784" s="70">
        <v>774</v>
      </c>
      <c r="B784" s="61">
        <v>0.74160206718346255</v>
      </c>
      <c r="C784" s="62">
        <v>50</v>
      </c>
      <c r="D784" s="71">
        <f t="shared" si="74"/>
        <v>70.452196382428937</v>
      </c>
      <c r="E784" s="64">
        <f t="shared" si="75"/>
        <v>85.284237726098198</v>
      </c>
      <c r="F784" s="65">
        <f t="shared" si="76"/>
        <v>162.41085271317829</v>
      </c>
      <c r="G784" s="64">
        <f t="shared" si="77"/>
        <v>174.27648578811369</v>
      </c>
      <c r="H784" s="66">
        <f t="shared" si="79"/>
        <v>27.666279069767437</v>
      </c>
      <c r="I784" s="66">
        <f t="shared" si="78"/>
        <v>29.642441860465112</v>
      </c>
      <c r="J784" s="74">
        <v>0.65872093023255807</v>
      </c>
      <c r="K784" s="61"/>
      <c r="L784" s="62"/>
      <c r="M784" s="55"/>
      <c r="N784" s="55"/>
      <c r="O784" s="55"/>
      <c r="P784" s="55"/>
      <c r="Q784" s="75"/>
      <c r="R784" s="75"/>
      <c r="S784" s="76"/>
    </row>
    <row r="785" spans="1:19" x14ac:dyDescent="0.2">
      <c r="A785" s="70">
        <v>775</v>
      </c>
      <c r="B785" s="61">
        <v>0.7412903225806452</v>
      </c>
      <c r="C785" s="62">
        <v>50</v>
      </c>
      <c r="D785" s="71">
        <f t="shared" si="74"/>
        <v>70.42258064516129</v>
      </c>
      <c r="E785" s="64">
        <f t="shared" si="75"/>
        <v>85.248387096774195</v>
      </c>
      <c r="F785" s="65">
        <f t="shared" si="76"/>
        <v>162.34258064516129</v>
      </c>
      <c r="G785" s="64">
        <f t="shared" si="77"/>
        <v>174.20322580645163</v>
      </c>
      <c r="H785" s="66">
        <f t="shared" si="79"/>
        <v>27.652258064516133</v>
      </c>
      <c r="I785" s="66">
        <f t="shared" si="78"/>
        <v>29.627419354838711</v>
      </c>
      <c r="J785" s="74">
        <v>0.6583870967741936</v>
      </c>
      <c r="K785" s="61"/>
      <c r="L785" s="62"/>
      <c r="M785" s="55"/>
      <c r="N785" s="55"/>
      <c r="O785" s="55"/>
      <c r="P785" s="55"/>
      <c r="Q785" s="75"/>
      <c r="R785" s="75"/>
      <c r="S785" s="76"/>
    </row>
    <row r="786" spans="1:19" x14ac:dyDescent="0.2">
      <c r="A786" s="70">
        <v>776</v>
      </c>
      <c r="B786" s="61">
        <v>0.740979381443299</v>
      </c>
      <c r="C786" s="62">
        <v>50</v>
      </c>
      <c r="D786" s="71">
        <f t="shared" si="74"/>
        <v>70.393041237113408</v>
      </c>
      <c r="E786" s="64">
        <f t="shared" si="75"/>
        <v>85.212628865979383</v>
      </c>
      <c r="F786" s="65">
        <f t="shared" si="76"/>
        <v>162.27448453608247</v>
      </c>
      <c r="G786" s="64">
        <f t="shared" si="77"/>
        <v>174.13015463917526</v>
      </c>
      <c r="H786" s="66">
        <f t="shared" si="79"/>
        <v>27.638273195876288</v>
      </c>
      <c r="I786" s="66">
        <f t="shared" si="78"/>
        <v>29.612435567010309</v>
      </c>
      <c r="J786" s="74">
        <v>0.6580541237113402</v>
      </c>
      <c r="K786" s="61"/>
      <c r="L786" s="62"/>
      <c r="M786" s="55"/>
      <c r="N786" s="55"/>
      <c r="O786" s="55"/>
      <c r="P786" s="55"/>
      <c r="Q786" s="75"/>
      <c r="R786" s="75"/>
      <c r="S786" s="76"/>
    </row>
    <row r="787" spans="1:19" x14ac:dyDescent="0.2">
      <c r="A787" s="70">
        <v>777</v>
      </c>
      <c r="B787" s="61">
        <v>0.74066924066924067</v>
      </c>
      <c r="C787" s="62">
        <v>50</v>
      </c>
      <c r="D787" s="71">
        <f t="shared" si="74"/>
        <v>70.363577863577859</v>
      </c>
      <c r="E787" s="64">
        <f t="shared" si="75"/>
        <v>85.176962676962674</v>
      </c>
      <c r="F787" s="65">
        <f t="shared" si="76"/>
        <v>162.20656370656371</v>
      </c>
      <c r="G787" s="64">
        <f t="shared" si="77"/>
        <v>174.05727155727155</v>
      </c>
      <c r="H787" s="66">
        <f t="shared" si="79"/>
        <v>27.624324324324323</v>
      </c>
      <c r="I787" s="66">
        <f t="shared" si="78"/>
        <v>29.597490347490346</v>
      </c>
      <c r="J787" s="74">
        <v>0.65772200772200773</v>
      </c>
      <c r="K787" s="61"/>
      <c r="L787" s="62"/>
      <c r="M787" s="55"/>
      <c r="N787" s="55"/>
      <c r="O787" s="55"/>
      <c r="P787" s="55"/>
      <c r="Q787" s="75"/>
      <c r="R787" s="75"/>
      <c r="S787" s="76"/>
    </row>
    <row r="788" spans="1:19" x14ac:dyDescent="0.2">
      <c r="A788" s="70">
        <v>778</v>
      </c>
      <c r="B788" s="61">
        <v>0.7403598971722366</v>
      </c>
      <c r="C788" s="62">
        <v>50</v>
      </c>
      <c r="D788" s="71">
        <f t="shared" si="74"/>
        <v>70.334190231362484</v>
      </c>
      <c r="E788" s="64">
        <f t="shared" si="75"/>
        <v>85.141388174807204</v>
      </c>
      <c r="F788" s="65">
        <f t="shared" si="76"/>
        <v>162.13881748071981</v>
      </c>
      <c r="G788" s="64">
        <f t="shared" si="77"/>
        <v>173.9845758354756</v>
      </c>
      <c r="H788" s="66">
        <f t="shared" si="79"/>
        <v>27.610411311053983</v>
      </c>
      <c r="I788" s="66">
        <f t="shared" si="78"/>
        <v>29.582583547557839</v>
      </c>
      <c r="J788" s="74">
        <v>0.65739074550128529</v>
      </c>
      <c r="K788" s="61"/>
      <c r="L788" s="62"/>
      <c r="M788" s="55"/>
      <c r="N788" s="55"/>
      <c r="O788" s="55"/>
      <c r="P788" s="55"/>
      <c r="Q788" s="75"/>
      <c r="R788" s="75"/>
      <c r="S788" s="76"/>
    </row>
    <row r="789" spans="1:19" x14ac:dyDescent="0.2">
      <c r="A789" s="70">
        <v>779</v>
      </c>
      <c r="B789" s="61">
        <v>0.74005134788189997</v>
      </c>
      <c r="C789" s="62">
        <v>50</v>
      </c>
      <c r="D789" s="71">
        <f t="shared" si="74"/>
        <v>70.304878048780495</v>
      </c>
      <c r="E789" s="64">
        <f t="shared" si="75"/>
        <v>85.105905006418496</v>
      </c>
      <c r="F789" s="65">
        <f t="shared" si="76"/>
        <v>162.07124518613608</v>
      </c>
      <c r="G789" s="64">
        <f t="shared" si="77"/>
        <v>173.91206675224649</v>
      </c>
      <c r="H789" s="66">
        <f t="shared" si="79"/>
        <v>27.596534017971756</v>
      </c>
      <c r="I789" s="66">
        <f t="shared" si="78"/>
        <v>29.567715019255452</v>
      </c>
      <c r="J789" s="74">
        <v>0.6570603337612323</v>
      </c>
      <c r="K789" s="61"/>
      <c r="L789" s="62"/>
      <c r="M789" s="55"/>
      <c r="N789" s="55"/>
      <c r="O789" s="55"/>
      <c r="P789" s="55"/>
      <c r="Q789" s="75"/>
      <c r="R789" s="75"/>
      <c r="S789" s="76"/>
    </row>
    <row r="790" spans="1:19" x14ac:dyDescent="0.2">
      <c r="A790" s="70">
        <v>780</v>
      </c>
      <c r="B790" s="61">
        <v>0.73974358974358978</v>
      </c>
      <c r="C790" s="62">
        <v>50</v>
      </c>
      <c r="D790" s="71">
        <f t="shared" si="74"/>
        <v>70.275641025641022</v>
      </c>
      <c r="E790" s="64">
        <f t="shared" si="75"/>
        <v>85.070512820512818</v>
      </c>
      <c r="F790" s="65">
        <f t="shared" si="76"/>
        <v>162.00384615384615</v>
      </c>
      <c r="G790" s="64">
        <f t="shared" si="77"/>
        <v>173.83974358974359</v>
      </c>
      <c r="H790" s="66">
        <f t="shared" si="79"/>
        <v>27.582692307692309</v>
      </c>
      <c r="I790" s="66">
        <f t="shared" si="78"/>
        <v>29.552884615384617</v>
      </c>
      <c r="J790" s="74">
        <v>0.65673076923076923</v>
      </c>
      <c r="K790" s="61"/>
      <c r="L790" s="62"/>
      <c r="M790" s="55"/>
      <c r="N790" s="55"/>
      <c r="O790" s="55"/>
      <c r="P790" s="55"/>
      <c r="Q790" s="75"/>
      <c r="R790" s="75"/>
      <c r="S790" s="76"/>
    </row>
    <row r="791" spans="1:19" x14ac:dyDescent="0.2">
      <c r="A791" s="70">
        <v>781</v>
      </c>
      <c r="B791" s="61">
        <v>0.73943661971830998</v>
      </c>
      <c r="C791" s="62">
        <v>50</v>
      </c>
      <c r="D791" s="71">
        <f t="shared" si="74"/>
        <v>70.246478873239454</v>
      </c>
      <c r="E791" s="64">
        <f t="shared" si="75"/>
        <v>85.035211267605646</v>
      </c>
      <c r="F791" s="65">
        <f t="shared" si="76"/>
        <v>161.93661971830988</v>
      </c>
      <c r="G791" s="64">
        <f t="shared" si="77"/>
        <v>173.76760563380284</v>
      </c>
      <c r="H791" s="66">
        <f t="shared" si="79"/>
        <v>27.568886043533929</v>
      </c>
      <c r="I791" s="66">
        <f t="shared" si="78"/>
        <v>29.538092189500638</v>
      </c>
      <c r="J791" s="74">
        <v>0.65640204865556973</v>
      </c>
      <c r="K791" s="61"/>
      <c r="L791" s="62"/>
      <c r="M791" s="55"/>
      <c r="N791" s="55"/>
      <c r="O791" s="55"/>
      <c r="P791" s="55"/>
      <c r="Q791" s="75"/>
      <c r="R791" s="75"/>
      <c r="S791" s="76"/>
    </row>
    <row r="792" spans="1:19" x14ac:dyDescent="0.2">
      <c r="A792" s="70">
        <v>782</v>
      </c>
      <c r="B792" s="61">
        <v>0.73913043478260876</v>
      </c>
      <c r="C792" s="62">
        <v>50</v>
      </c>
      <c r="D792" s="71">
        <f t="shared" si="74"/>
        <v>70.217391304347828</v>
      </c>
      <c r="E792" s="64">
        <f t="shared" si="75"/>
        <v>85.000000000000014</v>
      </c>
      <c r="F792" s="65">
        <f t="shared" si="76"/>
        <v>161.86956521739131</v>
      </c>
      <c r="G792" s="64">
        <f t="shared" si="77"/>
        <v>173.69565217391306</v>
      </c>
      <c r="H792" s="66">
        <f t="shared" si="79"/>
        <v>27.555115089514064</v>
      </c>
      <c r="I792" s="66">
        <f t="shared" si="78"/>
        <v>29.523337595907925</v>
      </c>
      <c r="J792" s="74">
        <v>0.65607416879795388</v>
      </c>
      <c r="K792" s="61"/>
      <c r="L792" s="62"/>
      <c r="M792" s="55"/>
      <c r="N792" s="55"/>
      <c r="O792" s="55"/>
      <c r="P792" s="55"/>
      <c r="Q792" s="75"/>
      <c r="R792" s="75"/>
      <c r="S792" s="76"/>
    </row>
    <row r="793" spans="1:19" x14ac:dyDescent="0.2">
      <c r="A793" s="70">
        <v>783</v>
      </c>
      <c r="B793" s="61">
        <v>0.73882503192848015</v>
      </c>
      <c r="C793" s="62">
        <v>50</v>
      </c>
      <c r="D793" s="71">
        <f t="shared" si="74"/>
        <v>70.188378033205609</v>
      </c>
      <c r="E793" s="64">
        <f t="shared" si="75"/>
        <v>84.96487867177521</v>
      </c>
      <c r="F793" s="65">
        <f t="shared" si="76"/>
        <v>161.80268199233714</v>
      </c>
      <c r="G793" s="64">
        <f t="shared" si="77"/>
        <v>173.62388250319285</v>
      </c>
      <c r="H793" s="66">
        <f t="shared" si="79"/>
        <v>27.541379310344826</v>
      </c>
      <c r="I793" s="66">
        <f t="shared" si="78"/>
        <v>29.508620689655171</v>
      </c>
      <c r="J793" s="74">
        <v>0.65574712643678157</v>
      </c>
      <c r="K793" s="61"/>
      <c r="L793" s="62"/>
      <c r="M793" s="55"/>
      <c r="N793" s="55"/>
      <c r="O793" s="55"/>
      <c r="P793" s="55"/>
      <c r="Q793" s="75"/>
      <c r="R793" s="75"/>
      <c r="S793" s="76"/>
    </row>
    <row r="794" spans="1:19" x14ac:dyDescent="0.2">
      <c r="A794" s="70">
        <v>784</v>
      </c>
      <c r="B794" s="61">
        <v>0.73852040816326536</v>
      </c>
      <c r="C794" s="62">
        <v>50</v>
      </c>
      <c r="D794" s="71">
        <f t="shared" si="74"/>
        <v>70.15943877551021</v>
      </c>
      <c r="E794" s="64">
        <f t="shared" si="75"/>
        <v>84.929846938775512</v>
      </c>
      <c r="F794" s="65">
        <f t="shared" si="76"/>
        <v>161.73596938775512</v>
      </c>
      <c r="G794" s="64">
        <f t="shared" si="77"/>
        <v>173.55229591836735</v>
      </c>
      <c r="H794" s="66">
        <f t="shared" si="79"/>
        <v>27.527678571428567</v>
      </c>
      <c r="I794" s="66">
        <f t="shared" si="78"/>
        <v>29.493941326530607</v>
      </c>
      <c r="J794" s="74">
        <v>0.65542091836734684</v>
      </c>
      <c r="K794" s="61"/>
      <c r="L794" s="62"/>
      <c r="M794" s="55"/>
      <c r="N794" s="55"/>
      <c r="O794" s="55"/>
      <c r="P794" s="55"/>
      <c r="Q794" s="75"/>
      <c r="R794" s="75"/>
      <c r="S794" s="76"/>
    </row>
    <row r="795" spans="1:19" x14ac:dyDescent="0.2">
      <c r="A795" s="70">
        <v>785</v>
      </c>
      <c r="B795" s="61">
        <v>0.73821656050955409</v>
      </c>
      <c r="C795" s="62">
        <v>50</v>
      </c>
      <c r="D795" s="71">
        <f t="shared" si="74"/>
        <v>70.130573248407643</v>
      </c>
      <c r="E795" s="64">
        <f t="shared" si="75"/>
        <v>84.894904458598717</v>
      </c>
      <c r="F795" s="65">
        <f t="shared" si="76"/>
        <v>161.66942675159234</v>
      </c>
      <c r="G795" s="64">
        <f t="shared" si="77"/>
        <v>173.48089171974522</v>
      </c>
      <c r="H795" s="66">
        <f t="shared" si="79"/>
        <v>27.514012738853506</v>
      </c>
      <c r="I795" s="66">
        <f t="shared" si="78"/>
        <v>29.479299363057326</v>
      </c>
      <c r="J795" s="74">
        <v>0.65509554140127391</v>
      </c>
      <c r="K795" s="61"/>
      <c r="L795" s="62"/>
      <c r="M795" s="55"/>
      <c r="N795" s="55"/>
      <c r="O795" s="55"/>
      <c r="P795" s="55"/>
      <c r="Q795" s="75"/>
      <c r="R795" s="75"/>
      <c r="S795" s="76"/>
    </row>
    <row r="796" spans="1:19" x14ac:dyDescent="0.2">
      <c r="A796" s="70">
        <v>786</v>
      </c>
      <c r="B796" s="61">
        <v>0.73791348600508921</v>
      </c>
      <c r="C796" s="62">
        <v>50</v>
      </c>
      <c r="D796" s="71">
        <f t="shared" si="74"/>
        <v>70.101781170483477</v>
      </c>
      <c r="E796" s="64">
        <f t="shared" si="75"/>
        <v>84.860050890585256</v>
      </c>
      <c r="F796" s="65">
        <f t="shared" si="76"/>
        <v>161.60305343511453</v>
      </c>
      <c r="G796" s="64">
        <f t="shared" si="77"/>
        <v>173.40966921119596</v>
      </c>
      <c r="H796" s="66">
        <f t="shared" si="79"/>
        <v>27.50038167938931</v>
      </c>
      <c r="I796" s="66">
        <f t="shared" si="78"/>
        <v>29.464694656488547</v>
      </c>
      <c r="J796" s="74">
        <v>0.65477099236641212</v>
      </c>
      <c r="K796" s="61"/>
      <c r="L796" s="62"/>
      <c r="M796" s="55"/>
      <c r="N796" s="55"/>
      <c r="O796" s="55"/>
      <c r="P796" s="55"/>
      <c r="Q796" s="75"/>
      <c r="R796" s="75"/>
      <c r="S796" s="76"/>
    </row>
    <row r="797" spans="1:19" x14ac:dyDescent="0.2">
      <c r="A797" s="70">
        <v>787</v>
      </c>
      <c r="B797" s="61">
        <v>0.73761118170266837</v>
      </c>
      <c r="C797" s="62">
        <v>50</v>
      </c>
      <c r="D797" s="71">
        <f t="shared" si="74"/>
        <v>70.073062261753492</v>
      </c>
      <c r="E797" s="64">
        <f t="shared" si="75"/>
        <v>84.825285895806857</v>
      </c>
      <c r="F797" s="65">
        <f t="shared" si="76"/>
        <v>161.53684879288437</v>
      </c>
      <c r="G797" s="64">
        <f t="shared" si="77"/>
        <v>173.33862770012706</v>
      </c>
      <c r="H797" s="66">
        <f t="shared" si="79"/>
        <v>27.486785260482844</v>
      </c>
      <c r="I797" s="66">
        <f t="shared" si="78"/>
        <v>29.450127064803048</v>
      </c>
      <c r="J797" s="74">
        <v>0.65444726810673437</v>
      </c>
      <c r="K797" s="61"/>
      <c r="L797" s="62"/>
      <c r="M797" s="55"/>
      <c r="N797" s="55"/>
      <c r="O797" s="55"/>
      <c r="P797" s="55"/>
      <c r="Q797" s="75"/>
      <c r="R797" s="75"/>
      <c r="S797" s="76"/>
    </row>
    <row r="798" spans="1:19" x14ac:dyDescent="0.2">
      <c r="A798" s="70">
        <v>788</v>
      </c>
      <c r="B798" s="61">
        <v>0.73730964467005078</v>
      </c>
      <c r="C798" s="62">
        <v>50</v>
      </c>
      <c r="D798" s="71">
        <f t="shared" si="74"/>
        <v>70.044416243654823</v>
      </c>
      <c r="E798" s="64">
        <f t="shared" si="75"/>
        <v>84.790609137055839</v>
      </c>
      <c r="F798" s="65">
        <f t="shared" si="76"/>
        <v>161.47081218274113</v>
      </c>
      <c r="G798" s="64">
        <f t="shared" si="77"/>
        <v>173.26776649746193</v>
      </c>
      <c r="H798" s="66">
        <f t="shared" si="79"/>
        <v>27.473223350253807</v>
      </c>
      <c r="I798" s="66">
        <f t="shared" si="78"/>
        <v>29.435596446700508</v>
      </c>
      <c r="J798" s="74">
        <v>0.65412436548223352</v>
      </c>
      <c r="K798" s="61"/>
      <c r="L798" s="62"/>
      <c r="M798" s="55"/>
      <c r="N798" s="55"/>
      <c r="O798" s="55"/>
      <c r="P798" s="55"/>
      <c r="Q798" s="75"/>
      <c r="R798" s="75"/>
      <c r="S798" s="76"/>
    </row>
    <row r="799" spans="1:19" x14ac:dyDescent="0.2">
      <c r="A799" s="70">
        <v>789</v>
      </c>
      <c r="B799" s="61">
        <v>0.73700887198986054</v>
      </c>
      <c r="C799" s="62">
        <v>50</v>
      </c>
      <c r="D799" s="71">
        <f t="shared" si="74"/>
        <v>70.01584283903675</v>
      </c>
      <c r="E799" s="64">
        <f t="shared" si="75"/>
        <v>84.756020278833958</v>
      </c>
      <c r="F799" s="65">
        <f t="shared" si="76"/>
        <v>161.40494296577947</v>
      </c>
      <c r="G799" s="64">
        <f t="shared" si="77"/>
        <v>173.19708491761722</v>
      </c>
      <c r="H799" s="66">
        <f t="shared" si="79"/>
        <v>27.459695817490498</v>
      </c>
      <c r="I799" s="66">
        <f t="shared" si="78"/>
        <v>29.421102661596962</v>
      </c>
      <c r="J799" s="74">
        <v>0.65380228136882135</v>
      </c>
      <c r="K799" s="61"/>
      <c r="L799" s="62"/>
      <c r="M799" s="55"/>
      <c r="N799" s="55"/>
      <c r="O799" s="55"/>
      <c r="P799" s="55"/>
      <c r="Q799" s="75"/>
      <c r="R799" s="75"/>
      <c r="S799" s="76"/>
    </row>
    <row r="800" spans="1:19" x14ac:dyDescent="0.2">
      <c r="A800" s="70">
        <v>790</v>
      </c>
      <c r="B800" s="61">
        <v>0.73670886075949371</v>
      </c>
      <c r="C800" s="62">
        <v>50</v>
      </c>
      <c r="D800" s="71">
        <f t="shared" si="74"/>
        <v>69.987341772151908</v>
      </c>
      <c r="E800" s="64">
        <f t="shared" si="75"/>
        <v>84.721518987341781</v>
      </c>
      <c r="F800" s="65">
        <f t="shared" si="76"/>
        <v>161.33924050632913</v>
      </c>
      <c r="G800" s="64">
        <f t="shared" si="77"/>
        <v>173.12658227848101</v>
      </c>
      <c r="H800" s="66">
        <f t="shared" si="79"/>
        <v>27.446202531645572</v>
      </c>
      <c r="I800" s="66">
        <f t="shared" si="78"/>
        <v>29.406645569620256</v>
      </c>
      <c r="J800" s="74">
        <v>0.65348101265822789</v>
      </c>
      <c r="K800" s="61"/>
      <c r="L800" s="62"/>
      <c r="M800" s="55"/>
      <c r="N800" s="55"/>
      <c r="O800" s="55"/>
      <c r="P800" s="55"/>
      <c r="Q800" s="75"/>
      <c r="R800" s="75"/>
      <c r="S800" s="76"/>
    </row>
    <row r="801" spans="1:19" x14ac:dyDescent="0.2">
      <c r="A801" s="70">
        <v>791</v>
      </c>
      <c r="B801" s="61">
        <v>0.73640960809102407</v>
      </c>
      <c r="C801" s="62">
        <v>50</v>
      </c>
      <c r="D801" s="71">
        <f t="shared" si="74"/>
        <v>69.958912768647281</v>
      </c>
      <c r="E801" s="64">
        <f t="shared" si="75"/>
        <v>84.687104930467768</v>
      </c>
      <c r="F801" s="65">
        <f t="shared" si="76"/>
        <v>161.27370417193427</v>
      </c>
      <c r="G801" s="64">
        <f t="shared" si="77"/>
        <v>173.05625790139067</v>
      </c>
      <c r="H801" s="66">
        <f t="shared" si="79"/>
        <v>27.432743362831857</v>
      </c>
      <c r="I801" s="66">
        <f t="shared" si="78"/>
        <v>29.392225031605562</v>
      </c>
      <c r="J801" s="74">
        <v>0.65316055625790137</v>
      </c>
      <c r="K801" s="61"/>
      <c r="L801" s="62"/>
      <c r="M801" s="55"/>
      <c r="N801" s="55"/>
      <c r="O801" s="55"/>
      <c r="P801" s="55"/>
      <c r="Q801" s="75"/>
      <c r="R801" s="75"/>
      <c r="S801" s="76"/>
    </row>
    <row r="802" spans="1:19" x14ac:dyDescent="0.2">
      <c r="A802" s="70">
        <v>792</v>
      </c>
      <c r="B802" s="61">
        <v>0.73611111111111116</v>
      </c>
      <c r="C802" s="62">
        <v>50</v>
      </c>
      <c r="D802" s="71">
        <f t="shared" si="74"/>
        <v>69.930555555555557</v>
      </c>
      <c r="E802" s="64">
        <f t="shared" si="75"/>
        <v>84.652777777777786</v>
      </c>
      <c r="F802" s="65">
        <f t="shared" si="76"/>
        <v>161.20833333333334</v>
      </c>
      <c r="G802" s="64">
        <f t="shared" si="77"/>
        <v>172.98611111111111</v>
      </c>
      <c r="H802" s="66">
        <f t="shared" si="79"/>
        <v>27.419318181818181</v>
      </c>
      <c r="I802" s="66">
        <f t="shared" si="78"/>
        <v>29.37784090909091</v>
      </c>
      <c r="J802" s="74">
        <v>0.65284090909090908</v>
      </c>
      <c r="K802" s="61"/>
      <c r="L802" s="62"/>
      <c r="M802" s="55"/>
      <c r="N802" s="55"/>
      <c r="O802" s="55"/>
      <c r="P802" s="55"/>
      <c r="Q802" s="75"/>
      <c r="R802" s="75"/>
      <c r="S802" s="76"/>
    </row>
    <row r="803" spans="1:19" x14ac:dyDescent="0.2">
      <c r="A803" s="70">
        <v>793</v>
      </c>
      <c r="B803" s="61">
        <v>0.73581336696090804</v>
      </c>
      <c r="C803" s="62">
        <v>50</v>
      </c>
      <c r="D803" s="71">
        <f t="shared" si="74"/>
        <v>69.902269861286271</v>
      </c>
      <c r="E803" s="64">
        <f t="shared" si="75"/>
        <v>84.61853720050442</v>
      </c>
      <c r="F803" s="65">
        <f t="shared" si="76"/>
        <v>161.14312736443887</v>
      </c>
      <c r="G803" s="64">
        <f t="shared" si="77"/>
        <v>172.9161412358134</v>
      </c>
      <c r="H803" s="66">
        <f t="shared" si="79"/>
        <v>27.405926860025218</v>
      </c>
      <c r="I803" s="66">
        <f t="shared" si="78"/>
        <v>29.363493064312735</v>
      </c>
      <c r="J803" s="74">
        <v>0.65252206809583857</v>
      </c>
      <c r="K803" s="61"/>
      <c r="L803" s="62"/>
      <c r="M803" s="55"/>
      <c r="N803" s="55"/>
      <c r="O803" s="55"/>
      <c r="P803" s="55"/>
      <c r="Q803" s="75"/>
      <c r="R803" s="75"/>
      <c r="S803" s="76"/>
    </row>
    <row r="804" spans="1:19" x14ac:dyDescent="0.2">
      <c r="A804" s="70">
        <v>794</v>
      </c>
      <c r="B804" s="61">
        <v>0.73551637279596982</v>
      </c>
      <c r="C804" s="62">
        <v>50</v>
      </c>
      <c r="D804" s="71">
        <f t="shared" si="74"/>
        <v>69.874055415617136</v>
      </c>
      <c r="E804" s="64">
        <f t="shared" si="75"/>
        <v>84.584382871536533</v>
      </c>
      <c r="F804" s="65">
        <f t="shared" si="76"/>
        <v>161.0780856423174</v>
      </c>
      <c r="G804" s="64">
        <f t="shared" si="77"/>
        <v>172.84634760705291</v>
      </c>
      <c r="H804" s="66">
        <f t="shared" si="79"/>
        <v>27.39256926952141</v>
      </c>
      <c r="I804" s="66">
        <f t="shared" si="78"/>
        <v>29.349181360201513</v>
      </c>
      <c r="J804" s="74">
        <v>0.65220403022670026</v>
      </c>
      <c r="K804" s="61"/>
      <c r="L804" s="62"/>
      <c r="M804" s="55"/>
      <c r="N804" s="55"/>
      <c r="O804" s="55"/>
      <c r="P804" s="55"/>
      <c r="Q804" s="75"/>
      <c r="R804" s="75"/>
      <c r="S804" s="76"/>
    </row>
    <row r="805" spans="1:19" x14ac:dyDescent="0.2">
      <c r="A805" s="70">
        <v>795</v>
      </c>
      <c r="B805" s="61">
        <v>0.73522012578616347</v>
      </c>
      <c r="C805" s="62">
        <v>50</v>
      </c>
      <c r="D805" s="71">
        <f t="shared" si="74"/>
        <v>69.845911949685529</v>
      </c>
      <c r="E805" s="64">
        <f t="shared" si="75"/>
        <v>84.550314465408803</v>
      </c>
      <c r="F805" s="65">
        <f t="shared" si="76"/>
        <v>161.0132075471698</v>
      </c>
      <c r="G805" s="64">
        <f t="shared" si="77"/>
        <v>172.77672955974842</v>
      </c>
      <c r="H805" s="66">
        <f t="shared" si="79"/>
        <v>27.379245283018868</v>
      </c>
      <c r="I805" s="66">
        <f t="shared" si="78"/>
        <v>29.334905660377359</v>
      </c>
      <c r="J805" s="74">
        <v>0.65188679245283021</v>
      </c>
      <c r="K805" s="61"/>
      <c r="L805" s="62"/>
      <c r="M805" s="55"/>
      <c r="N805" s="55"/>
      <c r="O805" s="55"/>
      <c r="P805" s="55"/>
      <c r="Q805" s="75"/>
      <c r="R805" s="75"/>
      <c r="S805" s="76"/>
    </row>
    <row r="806" spans="1:19" x14ac:dyDescent="0.2">
      <c r="A806" s="70">
        <v>796</v>
      </c>
      <c r="B806" s="61">
        <v>0.73492462311557794</v>
      </c>
      <c r="C806" s="62">
        <v>50</v>
      </c>
      <c r="D806" s="71">
        <f t="shared" si="74"/>
        <v>69.8178391959799</v>
      </c>
      <c r="E806" s="64">
        <f t="shared" si="75"/>
        <v>84.516331658291463</v>
      </c>
      <c r="F806" s="65">
        <f t="shared" si="76"/>
        <v>160.94849246231158</v>
      </c>
      <c r="G806" s="64">
        <f t="shared" si="77"/>
        <v>172.70728643216083</v>
      </c>
      <c r="H806" s="66">
        <f t="shared" si="79"/>
        <v>27.365954773869348</v>
      </c>
      <c r="I806" s="66">
        <f t="shared" si="78"/>
        <v>29.320665829145728</v>
      </c>
      <c r="J806" s="74">
        <v>0.65157035175879396</v>
      </c>
      <c r="K806" s="61"/>
      <c r="L806" s="62"/>
      <c r="M806" s="55"/>
      <c r="N806" s="55"/>
      <c r="O806" s="55"/>
      <c r="P806" s="55"/>
      <c r="Q806" s="75"/>
      <c r="R806" s="75"/>
      <c r="S806" s="76"/>
    </row>
    <row r="807" spans="1:19" x14ac:dyDescent="0.2">
      <c r="A807" s="70">
        <v>797</v>
      </c>
      <c r="B807" s="61">
        <v>0.73462986198243407</v>
      </c>
      <c r="C807" s="62">
        <v>50</v>
      </c>
      <c r="D807" s="71">
        <f t="shared" si="74"/>
        <v>69.789836888331237</v>
      </c>
      <c r="E807" s="64">
        <f t="shared" si="75"/>
        <v>84.482434127979914</v>
      </c>
      <c r="F807" s="65">
        <f t="shared" si="76"/>
        <v>160.88393977415305</v>
      </c>
      <c r="G807" s="64">
        <f t="shared" si="77"/>
        <v>172.63801756587202</v>
      </c>
      <c r="H807" s="66">
        <f t="shared" si="79"/>
        <v>27.352697616060226</v>
      </c>
      <c r="I807" s="66">
        <f t="shared" si="78"/>
        <v>29.306461731493098</v>
      </c>
      <c r="J807" s="74">
        <v>0.65125470514429107</v>
      </c>
      <c r="K807" s="61"/>
      <c r="L807" s="62"/>
      <c r="M807" s="55"/>
      <c r="N807" s="55"/>
      <c r="O807" s="55"/>
      <c r="P807" s="55"/>
      <c r="Q807" s="75"/>
      <c r="R807" s="75"/>
      <c r="S807" s="76"/>
    </row>
    <row r="808" spans="1:19" x14ac:dyDescent="0.2">
      <c r="A808" s="70">
        <v>798</v>
      </c>
      <c r="B808" s="61">
        <v>0.73433583959899751</v>
      </c>
      <c r="C808" s="62">
        <v>50</v>
      </c>
      <c r="D808" s="71">
        <f t="shared" si="74"/>
        <v>69.761904761904759</v>
      </c>
      <c r="E808" s="64">
        <f t="shared" si="75"/>
        <v>84.44862155388472</v>
      </c>
      <c r="F808" s="65">
        <f t="shared" si="76"/>
        <v>160.81954887218046</v>
      </c>
      <c r="G808" s="64">
        <f t="shared" si="77"/>
        <v>172.5689223057644</v>
      </c>
      <c r="H808" s="66">
        <f t="shared" si="79"/>
        <v>27.339473684210525</v>
      </c>
      <c r="I808" s="66">
        <f t="shared" si="78"/>
        <v>29.292293233082706</v>
      </c>
      <c r="J808" s="74">
        <v>0.65093984962406015</v>
      </c>
      <c r="K808" s="61"/>
      <c r="L808" s="62"/>
      <c r="M808" s="55"/>
      <c r="N808" s="55"/>
      <c r="O808" s="55"/>
      <c r="P808" s="55"/>
      <c r="Q808" s="75"/>
      <c r="R808" s="75"/>
      <c r="S808" s="76"/>
    </row>
    <row r="809" spans="1:19" x14ac:dyDescent="0.2">
      <c r="A809" s="70">
        <v>799</v>
      </c>
      <c r="B809" s="61">
        <v>0.73404255319148948</v>
      </c>
      <c r="C809" s="62">
        <v>50</v>
      </c>
      <c r="D809" s="71">
        <f t="shared" si="74"/>
        <v>69.7340425531915</v>
      </c>
      <c r="E809" s="64">
        <f t="shared" si="75"/>
        <v>84.414893617021292</v>
      </c>
      <c r="F809" s="65">
        <f t="shared" si="76"/>
        <v>160.7553191489362</v>
      </c>
      <c r="G809" s="64">
        <f t="shared" si="77"/>
        <v>172.50000000000003</v>
      </c>
      <c r="H809" s="66">
        <f t="shared" si="79"/>
        <v>27.326282853566962</v>
      </c>
      <c r="I809" s="66">
        <f t="shared" si="78"/>
        <v>29.278160200250316</v>
      </c>
      <c r="J809" s="74">
        <v>0.65062578222778478</v>
      </c>
      <c r="K809" s="61"/>
      <c r="L809" s="62"/>
      <c r="M809" s="55"/>
      <c r="N809" s="55"/>
      <c r="O809" s="55"/>
      <c r="P809" s="55"/>
      <c r="Q809" s="75"/>
      <c r="R809" s="75"/>
      <c r="S809" s="76"/>
    </row>
    <row r="810" spans="1:19" x14ac:dyDescent="0.2">
      <c r="A810" s="70">
        <v>800</v>
      </c>
      <c r="B810" s="61">
        <v>0.73375000000000001</v>
      </c>
      <c r="C810" s="62">
        <v>50</v>
      </c>
      <c r="D810" s="71">
        <f t="shared" si="74"/>
        <v>69.706249999999997</v>
      </c>
      <c r="E810" s="64">
        <f t="shared" si="75"/>
        <v>84.381250000000009</v>
      </c>
      <c r="F810" s="65">
        <f t="shared" si="76"/>
        <v>160.69125</v>
      </c>
      <c r="G810" s="64">
        <f t="shared" si="77"/>
        <v>172.43125000000001</v>
      </c>
      <c r="H810" s="66">
        <f t="shared" si="79"/>
        <v>27.313124999999999</v>
      </c>
      <c r="I810" s="66">
        <f t="shared" si="78"/>
        <v>29.264062499999998</v>
      </c>
      <c r="J810" s="74">
        <v>0.65031249999999996</v>
      </c>
      <c r="K810" s="61"/>
      <c r="L810" s="62"/>
      <c r="M810" s="55"/>
      <c r="N810" s="55"/>
      <c r="O810" s="55"/>
      <c r="P810" s="55"/>
      <c r="Q810" s="75"/>
      <c r="R810" s="75"/>
      <c r="S810" s="76"/>
    </row>
    <row r="811" spans="1:19" x14ac:dyDescent="0.2">
      <c r="A811" s="70">
        <v>801</v>
      </c>
      <c r="B811" s="61">
        <v>0.73333333333333339</v>
      </c>
      <c r="C811" s="62">
        <v>40</v>
      </c>
      <c r="D811" s="71">
        <f t="shared" si="74"/>
        <v>69.666666666666671</v>
      </c>
      <c r="E811" s="64">
        <f t="shared" si="75"/>
        <v>84.333333333333343</v>
      </c>
      <c r="F811" s="65">
        <f t="shared" si="76"/>
        <v>160.60000000000002</v>
      </c>
      <c r="G811" s="64">
        <f t="shared" si="77"/>
        <v>172.33333333333334</v>
      </c>
      <c r="H811" s="66">
        <f t="shared" si="79"/>
        <v>27.3</v>
      </c>
      <c r="I811" s="66">
        <f t="shared" si="78"/>
        <v>29.25</v>
      </c>
      <c r="J811" s="74">
        <v>0.65</v>
      </c>
      <c r="K811" s="61"/>
      <c r="L811" s="62"/>
      <c r="M811" s="55"/>
      <c r="N811" s="55"/>
      <c r="O811" s="55"/>
      <c r="P811" s="55"/>
      <c r="Q811" s="75"/>
      <c r="R811" s="75"/>
      <c r="S811" s="76"/>
    </row>
    <row r="812" spans="1:19" x14ac:dyDescent="0.2">
      <c r="A812" s="70">
        <v>802</v>
      </c>
      <c r="B812" s="61">
        <v>0.73291770573566095</v>
      </c>
      <c r="C812" s="62">
        <v>40</v>
      </c>
      <c r="D812" s="71">
        <f t="shared" si="74"/>
        <v>69.627182044887789</v>
      </c>
      <c r="E812" s="64">
        <f t="shared" si="75"/>
        <v>84.285536159601008</v>
      </c>
      <c r="F812" s="65">
        <f t="shared" si="76"/>
        <v>160.50897755610976</v>
      </c>
      <c r="G812" s="64">
        <f t="shared" si="77"/>
        <v>172.23566084788033</v>
      </c>
      <c r="H812" s="66">
        <f t="shared" si="79"/>
        <v>27.286907730673317</v>
      </c>
      <c r="I812" s="66">
        <f t="shared" si="78"/>
        <v>29.235972568578553</v>
      </c>
      <c r="J812" s="74">
        <v>0.64968827930174566</v>
      </c>
      <c r="K812" s="61"/>
      <c r="L812" s="62"/>
      <c r="M812" s="55"/>
      <c r="N812" s="55"/>
      <c r="O812" s="55"/>
      <c r="P812" s="55"/>
      <c r="Q812" s="75"/>
      <c r="R812" s="75"/>
      <c r="S812" s="76"/>
    </row>
    <row r="813" spans="1:19" x14ac:dyDescent="0.2">
      <c r="A813" s="70">
        <v>803</v>
      </c>
      <c r="B813" s="61">
        <v>0.73250311332503115</v>
      </c>
      <c r="C813" s="62">
        <v>40</v>
      </c>
      <c r="D813" s="71">
        <f t="shared" si="74"/>
        <v>69.587795765877956</v>
      </c>
      <c r="E813" s="64">
        <f t="shared" si="75"/>
        <v>84.237858032378583</v>
      </c>
      <c r="F813" s="65">
        <f t="shared" si="76"/>
        <v>160.41818181818184</v>
      </c>
      <c r="G813" s="64">
        <f t="shared" si="77"/>
        <v>172.13823163138233</v>
      </c>
      <c r="H813" s="66">
        <f t="shared" si="79"/>
        <v>27.273848069738481</v>
      </c>
      <c r="I813" s="66">
        <f t="shared" si="78"/>
        <v>29.221980074719802</v>
      </c>
      <c r="J813" s="74">
        <v>0.64937733499377337</v>
      </c>
      <c r="K813" s="61"/>
      <c r="L813" s="62"/>
      <c r="M813" s="55"/>
      <c r="N813" s="55"/>
      <c r="O813" s="55"/>
      <c r="P813" s="55"/>
      <c r="Q813" s="75"/>
      <c r="R813" s="75"/>
      <c r="S813" s="76"/>
    </row>
    <row r="814" spans="1:19" x14ac:dyDescent="0.2">
      <c r="A814" s="70">
        <v>804</v>
      </c>
      <c r="B814" s="61">
        <v>0.73208955223880612</v>
      </c>
      <c r="C814" s="62">
        <v>40</v>
      </c>
      <c r="D814" s="71">
        <f t="shared" si="74"/>
        <v>69.548507462686587</v>
      </c>
      <c r="E814" s="64">
        <f t="shared" si="75"/>
        <v>84.1902985074627</v>
      </c>
      <c r="F814" s="65">
        <f t="shared" si="76"/>
        <v>160.32761194029854</v>
      </c>
      <c r="G814" s="64">
        <f t="shared" si="77"/>
        <v>172.04104477611943</v>
      </c>
      <c r="H814" s="66">
        <f t="shared" si="79"/>
        <v>27.260820895522389</v>
      </c>
      <c r="I814" s="66">
        <f t="shared" si="78"/>
        <v>29.208022388059703</v>
      </c>
      <c r="J814" s="74">
        <v>0.64906716417910448</v>
      </c>
      <c r="K814" s="61"/>
      <c r="L814" s="62"/>
      <c r="M814" s="55"/>
      <c r="N814" s="55"/>
      <c r="O814" s="55"/>
      <c r="P814" s="55"/>
      <c r="Q814" s="75"/>
      <c r="R814" s="75"/>
      <c r="S814" s="76"/>
    </row>
    <row r="815" spans="1:19" x14ac:dyDescent="0.2">
      <c r="A815" s="70">
        <v>805</v>
      </c>
      <c r="B815" s="61">
        <v>0.7316770186335404</v>
      </c>
      <c r="C815" s="62">
        <v>40</v>
      </c>
      <c r="D815" s="71">
        <f t="shared" si="74"/>
        <v>69.509316770186331</v>
      </c>
      <c r="E815" s="64">
        <f t="shared" si="75"/>
        <v>84.142857142857139</v>
      </c>
      <c r="F815" s="65">
        <f t="shared" si="76"/>
        <v>160.23726708074534</v>
      </c>
      <c r="G815" s="64">
        <f t="shared" si="77"/>
        <v>171.94409937888199</v>
      </c>
      <c r="H815" s="66">
        <f t="shared" si="79"/>
        <v>27.247826086956522</v>
      </c>
      <c r="I815" s="66">
        <f t="shared" si="78"/>
        <v>29.194099378881987</v>
      </c>
      <c r="J815" s="74">
        <v>0.64875776397515528</v>
      </c>
      <c r="K815" s="61"/>
      <c r="L815" s="62"/>
      <c r="M815" s="55"/>
      <c r="N815" s="55"/>
      <c r="O815" s="55"/>
      <c r="P815" s="55"/>
      <c r="Q815" s="75"/>
      <c r="R815" s="75"/>
      <c r="S815" s="76"/>
    </row>
    <row r="816" spans="1:19" x14ac:dyDescent="0.2">
      <c r="A816" s="70">
        <v>806</v>
      </c>
      <c r="B816" s="61">
        <v>0.73126550868486362</v>
      </c>
      <c r="C816" s="62">
        <v>40</v>
      </c>
      <c r="D816" s="71">
        <f t="shared" si="74"/>
        <v>69.470223325062051</v>
      </c>
      <c r="E816" s="64">
        <f t="shared" si="75"/>
        <v>84.095533498759323</v>
      </c>
      <c r="F816" s="65">
        <f t="shared" si="76"/>
        <v>160.14714640198514</v>
      </c>
      <c r="G816" s="64">
        <f t="shared" si="77"/>
        <v>171.84739454094296</v>
      </c>
      <c r="H816" s="66">
        <f t="shared" si="79"/>
        <v>27.234863523573203</v>
      </c>
      <c r="I816" s="66">
        <f t="shared" si="78"/>
        <v>29.180210918114145</v>
      </c>
      <c r="J816" s="74">
        <v>0.64844913151364769</v>
      </c>
      <c r="K816" s="61"/>
      <c r="L816" s="62"/>
      <c r="M816" s="55"/>
      <c r="N816" s="55"/>
      <c r="O816" s="55"/>
      <c r="P816" s="55"/>
      <c r="Q816" s="75"/>
      <c r="R816" s="75"/>
      <c r="S816" s="76"/>
    </row>
    <row r="817" spans="1:19" x14ac:dyDescent="0.2">
      <c r="A817" s="70">
        <v>807</v>
      </c>
      <c r="B817" s="61">
        <v>0.73085501858736068</v>
      </c>
      <c r="C817" s="62">
        <v>40</v>
      </c>
      <c r="D817" s="71">
        <f t="shared" si="74"/>
        <v>69.431226765799266</v>
      </c>
      <c r="E817" s="64">
        <f t="shared" si="75"/>
        <v>84.04832713754648</v>
      </c>
      <c r="F817" s="65">
        <f t="shared" si="76"/>
        <v>160.057249070632</v>
      </c>
      <c r="G817" s="64">
        <f t="shared" si="77"/>
        <v>171.75092936802977</v>
      </c>
      <c r="H817" s="66">
        <f t="shared" si="79"/>
        <v>27.221933085501853</v>
      </c>
      <c r="I817" s="66">
        <f t="shared" si="78"/>
        <v>29.166356877323413</v>
      </c>
      <c r="J817" s="74">
        <v>0.6481412639405203</v>
      </c>
      <c r="K817" s="61"/>
      <c r="L817" s="62"/>
      <c r="M817" s="55"/>
      <c r="N817" s="55"/>
      <c r="O817" s="55"/>
      <c r="P817" s="55"/>
      <c r="Q817" s="75"/>
      <c r="R817" s="75"/>
      <c r="S817" s="76"/>
    </row>
    <row r="818" spans="1:19" x14ac:dyDescent="0.2">
      <c r="A818" s="70">
        <v>808</v>
      </c>
      <c r="B818" s="61">
        <v>0.73044554455445543</v>
      </c>
      <c r="C818" s="62">
        <v>40</v>
      </c>
      <c r="D818" s="71">
        <f t="shared" si="74"/>
        <v>69.392326732673268</v>
      </c>
      <c r="E818" s="64">
        <f t="shared" si="75"/>
        <v>84.001237623762378</v>
      </c>
      <c r="F818" s="65">
        <f t="shared" si="76"/>
        <v>159.96757425742575</v>
      </c>
      <c r="G818" s="64">
        <f t="shared" si="77"/>
        <v>171.65470297029702</v>
      </c>
      <c r="H818" s="66">
        <f t="shared" si="79"/>
        <v>27.209034653465345</v>
      </c>
      <c r="I818" s="66">
        <f t="shared" si="78"/>
        <v>29.152537128712872</v>
      </c>
      <c r="J818" s="74">
        <v>0.64783415841584158</v>
      </c>
      <c r="K818" s="61"/>
      <c r="L818" s="62"/>
      <c r="M818" s="55"/>
      <c r="N818" s="55"/>
      <c r="O818" s="55"/>
      <c r="P818" s="55"/>
      <c r="Q818" s="75"/>
      <c r="R818" s="75"/>
      <c r="S818" s="76"/>
    </row>
    <row r="819" spans="1:19" x14ac:dyDescent="0.2">
      <c r="A819" s="70">
        <v>809</v>
      </c>
      <c r="B819" s="61">
        <v>0.73003708281829427</v>
      </c>
      <c r="C819" s="62">
        <v>40</v>
      </c>
      <c r="D819" s="71">
        <f t="shared" si="74"/>
        <v>69.353522867737951</v>
      </c>
      <c r="E819" s="64">
        <f t="shared" si="75"/>
        <v>83.954264524103834</v>
      </c>
      <c r="F819" s="65">
        <f t="shared" si="76"/>
        <v>159.87812113720645</v>
      </c>
      <c r="G819" s="64">
        <f t="shared" si="77"/>
        <v>171.55871446229915</v>
      </c>
      <c r="H819" s="66">
        <f t="shared" si="79"/>
        <v>27.196168108776263</v>
      </c>
      <c r="I819" s="66">
        <f t="shared" si="78"/>
        <v>29.138751545117426</v>
      </c>
      <c r="J819" s="74">
        <v>0.64752781211372057</v>
      </c>
      <c r="K819" s="61"/>
      <c r="L819" s="62"/>
      <c r="M819" s="55"/>
      <c r="N819" s="55"/>
      <c r="O819" s="55"/>
      <c r="P819" s="55"/>
      <c r="Q819" s="75"/>
      <c r="R819" s="75"/>
      <c r="S819" s="76"/>
    </row>
    <row r="820" spans="1:19" x14ac:dyDescent="0.2">
      <c r="A820" s="70">
        <v>810</v>
      </c>
      <c r="B820" s="61">
        <v>0.72962962962962963</v>
      </c>
      <c r="C820" s="62">
        <v>40</v>
      </c>
      <c r="D820" s="71">
        <f t="shared" si="74"/>
        <v>69.31481481481481</v>
      </c>
      <c r="E820" s="64">
        <f t="shared" si="75"/>
        <v>83.907407407407405</v>
      </c>
      <c r="F820" s="65">
        <f t="shared" si="76"/>
        <v>159.78888888888889</v>
      </c>
      <c r="G820" s="64">
        <f t="shared" si="77"/>
        <v>171.46296296296296</v>
      </c>
      <c r="H820" s="66">
        <f t="shared" si="79"/>
        <v>27.183333333333334</v>
      </c>
      <c r="I820" s="66">
        <f t="shared" si="78"/>
        <v>29.125</v>
      </c>
      <c r="J820" s="74">
        <v>0.64722222222222225</v>
      </c>
      <c r="K820" s="61"/>
      <c r="L820" s="62"/>
      <c r="M820" s="55"/>
      <c r="N820" s="55"/>
      <c r="O820" s="55"/>
      <c r="P820" s="55"/>
      <c r="Q820" s="75"/>
      <c r="R820" s="75"/>
      <c r="S820" s="76"/>
    </row>
    <row r="821" spans="1:19" x14ac:dyDescent="0.2">
      <c r="A821" s="70">
        <v>811</v>
      </c>
      <c r="B821" s="61">
        <v>0.72922318125770658</v>
      </c>
      <c r="C821" s="62">
        <v>40</v>
      </c>
      <c r="D821" s="71">
        <f t="shared" si="74"/>
        <v>69.27620221948213</v>
      </c>
      <c r="E821" s="64">
        <f t="shared" si="75"/>
        <v>83.860665844636259</v>
      </c>
      <c r="F821" s="65">
        <f t="shared" si="76"/>
        <v>159.69987669543775</v>
      </c>
      <c r="G821" s="64">
        <f t="shared" si="77"/>
        <v>171.36744759556103</v>
      </c>
      <c r="H821" s="66">
        <f t="shared" si="79"/>
        <v>27.170530209617755</v>
      </c>
      <c r="I821" s="66">
        <f t="shared" si="78"/>
        <v>29.111282367447593</v>
      </c>
      <c r="J821" s="74">
        <v>0.64691738594327985</v>
      </c>
      <c r="K821" s="61"/>
      <c r="L821" s="62"/>
      <c r="M821" s="55"/>
      <c r="N821" s="55"/>
      <c r="O821" s="55"/>
      <c r="P821" s="55"/>
      <c r="Q821" s="75"/>
      <c r="R821" s="75"/>
      <c r="S821" s="76"/>
    </row>
    <row r="822" spans="1:19" x14ac:dyDescent="0.2">
      <c r="A822" s="70">
        <v>812</v>
      </c>
      <c r="B822" s="61">
        <v>0.72881773399014793</v>
      </c>
      <c r="C822" s="62">
        <v>40</v>
      </c>
      <c r="D822" s="71">
        <f t="shared" si="74"/>
        <v>69.237684729064057</v>
      </c>
      <c r="E822" s="64">
        <f t="shared" si="75"/>
        <v>83.814039408867018</v>
      </c>
      <c r="F822" s="65">
        <f t="shared" si="76"/>
        <v>159.61108374384239</v>
      </c>
      <c r="G822" s="64">
        <f t="shared" si="77"/>
        <v>171.27216748768475</v>
      </c>
      <c r="H822" s="66">
        <f t="shared" si="79"/>
        <v>27.157758620689652</v>
      </c>
      <c r="I822" s="66">
        <f t="shared" si="78"/>
        <v>29.097598522167484</v>
      </c>
      <c r="J822" s="74">
        <v>0.64661330049261079</v>
      </c>
      <c r="K822" s="61"/>
      <c r="L822" s="62"/>
      <c r="M822" s="55"/>
      <c r="N822" s="55"/>
      <c r="O822" s="55"/>
      <c r="P822" s="55"/>
      <c r="Q822" s="75"/>
      <c r="R822" s="75"/>
      <c r="S822" s="76"/>
    </row>
    <row r="823" spans="1:19" x14ac:dyDescent="0.2">
      <c r="A823" s="70">
        <v>813</v>
      </c>
      <c r="B823" s="61">
        <v>0.72841328413284145</v>
      </c>
      <c r="C823" s="62">
        <v>40</v>
      </c>
      <c r="D823" s="71">
        <f t="shared" si="74"/>
        <v>69.199261992619938</v>
      </c>
      <c r="E823" s="64">
        <f t="shared" si="75"/>
        <v>83.767527675276767</v>
      </c>
      <c r="F823" s="65">
        <f t="shared" si="76"/>
        <v>159.52250922509228</v>
      </c>
      <c r="G823" s="64">
        <f t="shared" si="77"/>
        <v>171.17712177121774</v>
      </c>
      <c r="H823" s="66">
        <f t="shared" si="79"/>
        <v>27.145018450184502</v>
      </c>
      <c r="I823" s="66">
        <f t="shared" si="78"/>
        <v>29.083948339483392</v>
      </c>
      <c r="J823" s="74">
        <v>0.64630996309963096</v>
      </c>
      <c r="K823" s="61"/>
      <c r="L823" s="62"/>
      <c r="M823" s="55"/>
      <c r="N823" s="55"/>
      <c r="O823" s="55"/>
      <c r="P823" s="55"/>
      <c r="Q823" s="75"/>
      <c r="R823" s="75"/>
      <c r="S823" s="76"/>
    </row>
    <row r="824" spans="1:19" x14ac:dyDescent="0.2">
      <c r="A824" s="70">
        <v>814</v>
      </c>
      <c r="B824" s="61">
        <v>0.72800982800982805</v>
      </c>
      <c r="C824" s="62">
        <v>40</v>
      </c>
      <c r="D824" s="71">
        <f t="shared" si="74"/>
        <v>69.160933660933665</v>
      </c>
      <c r="E824" s="64">
        <f t="shared" si="75"/>
        <v>83.721130221130224</v>
      </c>
      <c r="F824" s="65">
        <f t="shared" si="76"/>
        <v>159.43415233415234</v>
      </c>
      <c r="G824" s="64">
        <f t="shared" si="77"/>
        <v>171.08230958230959</v>
      </c>
      <c r="H824" s="66">
        <f t="shared" si="79"/>
        <v>27.132309582309585</v>
      </c>
      <c r="I824" s="66">
        <f t="shared" si="78"/>
        <v>29.070331695331696</v>
      </c>
      <c r="J824" s="74">
        <v>0.64600737100737105</v>
      </c>
      <c r="K824" s="61"/>
      <c r="L824" s="62"/>
      <c r="M824" s="55"/>
      <c r="N824" s="55"/>
      <c r="O824" s="55"/>
      <c r="P824" s="55"/>
      <c r="Q824" s="75"/>
      <c r="R824" s="75"/>
      <c r="S824" s="76"/>
    </row>
    <row r="825" spans="1:19" x14ac:dyDescent="0.2">
      <c r="A825" s="70">
        <v>815</v>
      </c>
      <c r="B825" s="61">
        <v>0.72760736196319031</v>
      </c>
      <c r="C825" s="62">
        <v>40</v>
      </c>
      <c r="D825" s="71">
        <f t="shared" si="74"/>
        <v>69.122699386503086</v>
      </c>
      <c r="E825" s="64">
        <f t="shared" si="75"/>
        <v>83.674846625766889</v>
      </c>
      <c r="F825" s="65">
        <f t="shared" si="76"/>
        <v>159.34601226993868</v>
      </c>
      <c r="G825" s="64">
        <f t="shared" si="77"/>
        <v>170.98773006134974</v>
      </c>
      <c r="H825" s="66">
        <f t="shared" si="79"/>
        <v>27.119631901840489</v>
      </c>
      <c r="I825" s="66">
        <f t="shared" si="78"/>
        <v>29.056748466257666</v>
      </c>
      <c r="J825" s="74">
        <v>0.64570552147239257</v>
      </c>
      <c r="K825" s="61"/>
      <c r="L825" s="62"/>
      <c r="M825" s="55"/>
      <c r="N825" s="55"/>
      <c r="O825" s="55"/>
      <c r="P825" s="55"/>
      <c r="Q825" s="75"/>
      <c r="R825" s="75"/>
      <c r="S825" s="76"/>
    </row>
    <row r="826" spans="1:19" x14ac:dyDescent="0.2">
      <c r="A826" s="70">
        <v>816</v>
      </c>
      <c r="B826" s="61">
        <v>0.72720588235294126</v>
      </c>
      <c r="C826" s="62">
        <v>40</v>
      </c>
      <c r="D826" s="71">
        <f t="shared" si="74"/>
        <v>69.08455882352942</v>
      </c>
      <c r="E826" s="64">
        <f t="shared" si="75"/>
        <v>83.628676470588246</v>
      </c>
      <c r="F826" s="65">
        <f t="shared" si="76"/>
        <v>159.25808823529414</v>
      </c>
      <c r="G826" s="64">
        <f t="shared" si="77"/>
        <v>170.89338235294119</v>
      </c>
      <c r="H826" s="66">
        <f t="shared" si="79"/>
        <v>27.106985294117646</v>
      </c>
      <c r="I826" s="66">
        <f t="shared" si="78"/>
        <v>29.043198529411764</v>
      </c>
      <c r="J826" s="74">
        <v>0.64540441176470587</v>
      </c>
      <c r="K826" s="61"/>
      <c r="L826" s="62"/>
      <c r="M826" s="55"/>
      <c r="N826" s="55"/>
      <c r="O826" s="55"/>
      <c r="P826" s="55"/>
      <c r="Q826" s="75"/>
      <c r="R826" s="75"/>
      <c r="S826" s="76"/>
    </row>
    <row r="827" spans="1:19" x14ac:dyDescent="0.2">
      <c r="A827" s="70">
        <v>817</v>
      </c>
      <c r="B827" s="61">
        <v>0.72680538555691565</v>
      </c>
      <c r="C827" s="62">
        <v>40</v>
      </c>
      <c r="D827" s="71">
        <f t="shared" si="74"/>
        <v>69.04651162790698</v>
      </c>
      <c r="E827" s="64">
        <f t="shared" si="75"/>
        <v>83.582619339045294</v>
      </c>
      <c r="F827" s="65">
        <f t="shared" si="76"/>
        <v>159.17037943696454</v>
      </c>
      <c r="G827" s="64">
        <f t="shared" si="77"/>
        <v>170.79926560587518</v>
      </c>
      <c r="H827" s="66">
        <f t="shared" si="79"/>
        <v>27.094369645042839</v>
      </c>
      <c r="I827" s="66">
        <f t="shared" si="78"/>
        <v>29.029681762545898</v>
      </c>
      <c r="J827" s="74">
        <v>0.64510403916768666</v>
      </c>
      <c r="K827" s="61"/>
      <c r="L827" s="62"/>
      <c r="M827" s="55"/>
      <c r="N827" s="55"/>
      <c r="O827" s="55"/>
      <c r="P827" s="55"/>
      <c r="Q827" s="75"/>
      <c r="R827" s="75"/>
      <c r="S827" s="76"/>
    </row>
    <row r="828" spans="1:19" x14ac:dyDescent="0.2">
      <c r="A828" s="70">
        <v>818</v>
      </c>
      <c r="B828" s="61">
        <v>0.7264058679706602</v>
      </c>
      <c r="C828" s="62">
        <v>40</v>
      </c>
      <c r="D828" s="71">
        <f t="shared" si="74"/>
        <v>69.008557457212717</v>
      </c>
      <c r="E828" s="64">
        <f t="shared" si="75"/>
        <v>83.536674816625919</v>
      </c>
      <c r="F828" s="65">
        <f t="shared" si="76"/>
        <v>159.08288508557459</v>
      </c>
      <c r="G828" s="64">
        <f t="shared" si="77"/>
        <v>170.70537897310516</v>
      </c>
      <c r="H828" s="66">
        <f t="shared" si="79"/>
        <v>27.081784841075795</v>
      </c>
      <c r="I828" s="66">
        <f t="shared" si="78"/>
        <v>29.01619804400978</v>
      </c>
      <c r="J828" s="74">
        <v>0.64480440097799507</v>
      </c>
      <c r="K828" s="61"/>
      <c r="L828" s="62"/>
      <c r="M828" s="55"/>
      <c r="N828" s="55"/>
      <c r="O828" s="55"/>
      <c r="P828" s="55"/>
      <c r="Q828" s="75"/>
      <c r="R828" s="75"/>
      <c r="S828" s="76"/>
    </row>
    <row r="829" spans="1:19" x14ac:dyDescent="0.2">
      <c r="A829" s="70">
        <v>819</v>
      </c>
      <c r="B829" s="61">
        <v>0.72600732600732598</v>
      </c>
      <c r="C829" s="62">
        <v>40</v>
      </c>
      <c r="D829" s="71">
        <f t="shared" si="74"/>
        <v>68.970695970695971</v>
      </c>
      <c r="E829" s="64">
        <f t="shared" si="75"/>
        <v>83.490842490842482</v>
      </c>
      <c r="F829" s="65">
        <f t="shared" si="76"/>
        <v>158.9956043956044</v>
      </c>
      <c r="G829" s="64">
        <f t="shared" si="77"/>
        <v>170.61172161172161</v>
      </c>
      <c r="H829" s="66">
        <f t="shared" si="79"/>
        <v>27.069230769230767</v>
      </c>
      <c r="I829" s="66">
        <f t="shared" si="78"/>
        <v>29.002747252747248</v>
      </c>
      <c r="J829" s="74">
        <v>0.64450549450549444</v>
      </c>
      <c r="K829" s="61"/>
      <c r="L829" s="62"/>
      <c r="M829" s="55"/>
      <c r="N829" s="55"/>
      <c r="O829" s="55"/>
      <c r="P829" s="55"/>
      <c r="Q829" s="75"/>
      <c r="R829" s="75"/>
      <c r="S829" s="76"/>
    </row>
    <row r="830" spans="1:19" x14ac:dyDescent="0.2">
      <c r="A830" s="70">
        <v>820</v>
      </c>
      <c r="B830" s="61">
        <v>0.72560975609756106</v>
      </c>
      <c r="C830" s="62">
        <v>40</v>
      </c>
      <c r="D830" s="71">
        <f t="shared" si="74"/>
        <v>68.932926829268297</v>
      </c>
      <c r="E830" s="64">
        <f t="shared" si="75"/>
        <v>83.445121951219519</v>
      </c>
      <c r="F830" s="65">
        <f t="shared" si="76"/>
        <v>158.90853658536588</v>
      </c>
      <c r="G830" s="64">
        <f t="shared" si="77"/>
        <v>170.51829268292684</v>
      </c>
      <c r="H830" s="66">
        <f t="shared" si="79"/>
        <v>27.056707317073169</v>
      </c>
      <c r="I830" s="66">
        <f t="shared" si="78"/>
        <v>28.989329268292682</v>
      </c>
      <c r="J830" s="74">
        <v>0.64420731707317069</v>
      </c>
      <c r="K830" s="61"/>
      <c r="L830" s="62"/>
      <c r="M830" s="55"/>
      <c r="N830" s="55"/>
      <c r="O830" s="55"/>
      <c r="P830" s="55"/>
      <c r="Q830" s="75"/>
      <c r="R830" s="75"/>
      <c r="S830" s="76"/>
    </row>
    <row r="831" spans="1:19" x14ac:dyDescent="0.2">
      <c r="A831" s="70">
        <v>821</v>
      </c>
      <c r="B831" s="61">
        <v>0.72521315468940328</v>
      </c>
      <c r="C831" s="62">
        <v>40</v>
      </c>
      <c r="D831" s="71">
        <f t="shared" si="74"/>
        <v>68.895249695493305</v>
      </c>
      <c r="E831" s="64">
        <f t="shared" si="75"/>
        <v>83.399512789281374</v>
      </c>
      <c r="F831" s="65">
        <f t="shared" si="76"/>
        <v>158.82168087697931</v>
      </c>
      <c r="G831" s="64">
        <f t="shared" si="77"/>
        <v>170.42509135200976</v>
      </c>
      <c r="H831" s="66">
        <f t="shared" si="79"/>
        <v>27.044214372716198</v>
      </c>
      <c r="I831" s="66">
        <f t="shared" si="78"/>
        <v>28.975943970767357</v>
      </c>
      <c r="J831" s="74">
        <v>0.64390986601705236</v>
      </c>
      <c r="K831" s="61"/>
      <c r="L831" s="62"/>
      <c r="M831" s="55"/>
      <c r="N831" s="55"/>
      <c r="O831" s="55"/>
      <c r="P831" s="55"/>
      <c r="Q831" s="75"/>
      <c r="R831" s="75"/>
      <c r="S831" s="76"/>
    </row>
    <row r="832" spans="1:19" x14ac:dyDescent="0.2">
      <c r="A832" s="70">
        <v>822</v>
      </c>
      <c r="B832" s="61">
        <v>0.72481751824817531</v>
      </c>
      <c r="C832" s="62">
        <v>40</v>
      </c>
      <c r="D832" s="71">
        <f t="shared" si="74"/>
        <v>68.857664233576656</v>
      </c>
      <c r="E832" s="64">
        <f t="shared" si="75"/>
        <v>83.354014598540161</v>
      </c>
      <c r="F832" s="65">
        <f t="shared" si="76"/>
        <v>158.7350364963504</v>
      </c>
      <c r="G832" s="64">
        <f t="shared" si="77"/>
        <v>170.3321167883212</v>
      </c>
      <c r="H832" s="66">
        <f t="shared" si="79"/>
        <v>27.031751824817515</v>
      </c>
      <c r="I832" s="66">
        <f t="shared" si="78"/>
        <v>28.962591240875909</v>
      </c>
      <c r="J832" s="74">
        <v>0.64361313868613135</v>
      </c>
      <c r="K832" s="61"/>
      <c r="L832" s="62"/>
      <c r="M832" s="55"/>
      <c r="N832" s="55"/>
      <c r="O832" s="55"/>
      <c r="P832" s="55"/>
      <c r="Q832" s="75"/>
      <c r="R832" s="75"/>
      <c r="S832" s="76"/>
    </row>
    <row r="833" spans="1:19" x14ac:dyDescent="0.2">
      <c r="A833" s="70">
        <v>823</v>
      </c>
      <c r="B833" s="61">
        <v>0.72442284325637918</v>
      </c>
      <c r="C833" s="62">
        <v>40</v>
      </c>
      <c r="D833" s="71">
        <f t="shared" si="74"/>
        <v>68.820170109356027</v>
      </c>
      <c r="E833" s="64">
        <f t="shared" si="75"/>
        <v>83.308626974483602</v>
      </c>
      <c r="F833" s="65">
        <f t="shared" si="76"/>
        <v>158.64860267314705</v>
      </c>
      <c r="G833" s="64">
        <f t="shared" si="77"/>
        <v>170.23936816524912</v>
      </c>
      <c r="H833" s="66">
        <f t="shared" si="79"/>
        <v>27.019319562575941</v>
      </c>
      <c r="I833" s="66">
        <f t="shared" si="78"/>
        <v>28.949270959902794</v>
      </c>
      <c r="J833" s="74">
        <v>0.64331713244228428</v>
      </c>
      <c r="K833" s="61"/>
      <c r="L833" s="62"/>
      <c r="M833" s="55"/>
      <c r="N833" s="55"/>
      <c r="O833" s="55"/>
      <c r="P833" s="55"/>
      <c r="Q833" s="75"/>
      <c r="R833" s="75"/>
      <c r="S833" s="76"/>
    </row>
    <row r="834" spans="1:19" x14ac:dyDescent="0.2">
      <c r="A834" s="70">
        <v>824</v>
      </c>
      <c r="B834" s="61">
        <v>0.72402912621359228</v>
      </c>
      <c r="C834" s="62">
        <v>40</v>
      </c>
      <c r="D834" s="71">
        <f t="shared" si="74"/>
        <v>68.782766990291265</v>
      </c>
      <c r="E834" s="64">
        <f t="shared" si="75"/>
        <v>83.263349514563117</v>
      </c>
      <c r="F834" s="65">
        <f t="shared" si="76"/>
        <v>158.5623786407767</v>
      </c>
      <c r="G834" s="64">
        <f t="shared" si="77"/>
        <v>170.14684466019418</v>
      </c>
      <c r="H834" s="66">
        <f t="shared" si="79"/>
        <v>27.006917475728155</v>
      </c>
      <c r="I834" s="66">
        <f t="shared" si="78"/>
        <v>28.935983009708739</v>
      </c>
      <c r="J834" s="74">
        <v>0.64302184466019419</v>
      </c>
      <c r="K834" s="61"/>
      <c r="L834" s="62"/>
      <c r="M834" s="55"/>
      <c r="N834" s="55"/>
      <c r="O834" s="55"/>
      <c r="P834" s="55"/>
      <c r="Q834" s="75"/>
      <c r="R834" s="75"/>
      <c r="S834" s="76"/>
    </row>
    <row r="835" spans="1:19" x14ac:dyDescent="0.2">
      <c r="A835" s="70">
        <v>825</v>
      </c>
      <c r="B835" s="61">
        <v>0.72363636363636374</v>
      </c>
      <c r="C835" s="62">
        <v>40</v>
      </c>
      <c r="D835" s="71">
        <f t="shared" si="74"/>
        <v>68.74545454545455</v>
      </c>
      <c r="E835" s="64">
        <f t="shared" si="75"/>
        <v>83.218181818181833</v>
      </c>
      <c r="F835" s="65">
        <f t="shared" si="76"/>
        <v>158.47636363636366</v>
      </c>
      <c r="G835" s="64">
        <f t="shared" si="77"/>
        <v>170.05454545454549</v>
      </c>
      <c r="H835" s="66">
        <f t="shared" si="79"/>
        <v>26.994545454545452</v>
      </c>
      <c r="I835" s="66">
        <f t="shared" si="78"/>
        <v>28.922727272727272</v>
      </c>
      <c r="J835" s="74">
        <v>0.6427272727272727</v>
      </c>
      <c r="K835" s="61"/>
      <c r="L835" s="62"/>
      <c r="M835" s="55"/>
      <c r="N835" s="55"/>
      <c r="O835" s="55"/>
      <c r="P835" s="55"/>
      <c r="Q835" s="75"/>
      <c r="R835" s="75"/>
      <c r="S835" s="76"/>
    </row>
    <row r="836" spans="1:19" x14ac:dyDescent="0.2">
      <c r="A836" s="70">
        <v>826</v>
      </c>
      <c r="B836" s="61">
        <v>0.72324455205811133</v>
      </c>
      <c r="C836" s="62">
        <v>40</v>
      </c>
      <c r="D836" s="71">
        <f t="shared" si="74"/>
        <v>68.708232445520579</v>
      </c>
      <c r="E836" s="64">
        <f t="shared" si="75"/>
        <v>83.173123486682798</v>
      </c>
      <c r="F836" s="65">
        <f t="shared" si="76"/>
        <v>158.39055690072638</v>
      </c>
      <c r="G836" s="64">
        <f t="shared" si="77"/>
        <v>169.96246973365615</v>
      </c>
      <c r="H836" s="66">
        <f t="shared" si="79"/>
        <v>26.982203389830509</v>
      </c>
      <c r="I836" s="66">
        <f t="shared" si="78"/>
        <v>28.909503631961261</v>
      </c>
      <c r="J836" s="74">
        <v>0.64243341404358356</v>
      </c>
      <c r="K836" s="61"/>
      <c r="L836" s="62"/>
      <c r="M836" s="55"/>
      <c r="N836" s="55"/>
      <c r="O836" s="55"/>
      <c r="P836" s="55"/>
      <c r="Q836" s="75"/>
      <c r="R836" s="75"/>
      <c r="S836" s="76"/>
    </row>
    <row r="837" spans="1:19" x14ac:dyDescent="0.2">
      <c r="A837" s="70">
        <v>827</v>
      </c>
      <c r="B837" s="61">
        <v>0.7228536880290205</v>
      </c>
      <c r="C837" s="62">
        <v>40</v>
      </c>
      <c r="D837" s="71">
        <f t="shared" si="74"/>
        <v>68.671100362756945</v>
      </c>
      <c r="E837" s="64">
        <f t="shared" si="75"/>
        <v>83.128174123337359</v>
      </c>
      <c r="F837" s="65">
        <f t="shared" si="76"/>
        <v>158.30495767835549</v>
      </c>
      <c r="G837" s="64">
        <f t="shared" si="77"/>
        <v>169.87061668681983</v>
      </c>
      <c r="H837" s="66">
        <f t="shared" si="79"/>
        <v>26.969891172914149</v>
      </c>
      <c r="I837" s="66">
        <f t="shared" si="78"/>
        <v>28.896311970979443</v>
      </c>
      <c r="J837" s="74">
        <v>0.64214026602176544</v>
      </c>
      <c r="K837" s="61"/>
      <c r="L837" s="62"/>
      <c r="M837" s="55"/>
      <c r="N837" s="55"/>
      <c r="O837" s="55"/>
      <c r="P837" s="55"/>
      <c r="Q837" s="75"/>
      <c r="R837" s="75"/>
      <c r="S837" s="76"/>
    </row>
    <row r="838" spans="1:19" x14ac:dyDescent="0.2">
      <c r="A838" s="70">
        <v>828</v>
      </c>
      <c r="B838" s="61">
        <v>0.72246376811594215</v>
      </c>
      <c r="C838" s="62">
        <v>40</v>
      </c>
      <c r="D838" s="71">
        <f t="shared" si="74"/>
        <v>68.634057971014499</v>
      </c>
      <c r="E838" s="64">
        <f t="shared" si="75"/>
        <v>83.083333333333343</v>
      </c>
      <c r="F838" s="65">
        <f t="shared" si="76"/>
        <v>158.21956521739133</v>
      </c>
      <c r="G838" s="64">
        <f t="shared" si="77"/>
        <v>169.7789855072464</v>
      </c>
      <c r="H838" s="66">
        <f t="shared" si="79"/>
        <v>26.957608695652176</v>
      </c>
      <c r="I838" s="66">
        <f t="shared" si="78"/>
        <v>28.883152173913047</v>
      </c>
      <c r="J838" s="74">
        <v>0.64184782608695656</v>
      </c>
      <c r="K838" s="61"/>
      <c r="L838" s="62"/>
      <c r="M838" s="55"/>
      <c r="N838" s="55"/>
      <c r="O838" s="55"/>
      <c r="P838" s="55"/>
      <c r="Q838" s="75"/>
      <c r="R838" s="75"/>
      <c r="S838" s="76"/>
    </row>
    <row r="839" spans="1:19" x14ac:dyDescent="0.2">
      <c r="A839" s="70">
        <v>829</v>
      </c>
      <c r="B839" s="61">
        <v>0.72207478890229204</v>
      </c>
      <c r="C839" s="62">
        <v>40</v>
      </c>
      <c r="D839" s="71">
        <f t="shared" si="74"/>
        <v>68.597104945717746</v>
      </c>
      <c r="E839" s="64">
        <f t="shared" si="75"/>
        <v>83.038600723763579</v>
      </c>
      <c r="F839" s="65">
        <f t="shared" si="76"/>
        <v>158.13437876960197</v>
      </c>
      <c r="G839" s="64">
        <f t="shared" si="77"/>
        <v>169.68757539203864</v>
      </c>
      <c r="H839" s="66">
        <f t="shared" si="79"/>
        <v>26.945355850422192</v>
      </c>
      <c r="I839" s="66">
        <f t="shared" si="78"/>
        <v>28.87002412545235</v>
      </c>
      <c r="J839" s="74">
        <v>0.6415560916767189</v>
      </c>
      <c r="K839" s="61"/>
      <c r="L839" s="62"/>
      <c r="M839" s="55"/>
      <c r="N839" s="55"/>
      <c r="O839" s="55"/>
      <c r="P839" s="55"/>
      <c r="Q839" s="75"/>
      <c r="R839" s="75"/>
      <c r="S839" s="76"/>
    </row>
    <row r="840" spans="1:19" x14ac:dyDescent="0.2">
      <c r="A840" s="70">
        <v>830</v>
      </c>
      <c r="B840" s="61">
        <v>0.72168674698795188</v>
      </c>
      <c r="C840" s="62">
        <v>40</v>
      </c>
      <c r="D840" s="71">
        <f t="shared" si="74"/>
        <v>68.560240963855435</v>
      </c>
      <c r="E840" s="64">
        <f t="shared" si="75"/>
        <v>82.993975903614469</v>
      </c>
      <c r="F840" s="65">
        <f t="shared" si="76"/>
        <v>158.04939759036145</v>
      </c>
      <c r="G840" s="64">
        <f t="shared" si="77"/>
        <v>169.59638554216869</v>
      </c>
      <c r="H840" s="66">
        <f t="shared" si="79"/>
        <v>26.933132530120481</v>
      </c>
      <c r="I840" s="66">
        <f t="shared" si="78"/>
        <v>28.856927710843372</v>
      </c>
      <c r="J840" s="74">
        <v>0.64126506024096386</v>
      </c>
      <c r="K840" s="61"/>
      <c r="L840" s="62"/>
      <c r="M840" s="55"/>
      <c r="N840" s="55"/>
      <c r="O840" s="55"/>
      <c r="P840" s="55"/>
      <c r="Q840" s="75"/>
      <c r="R840" s="75"/>
      <c r="S840" s="76"/>
    </row>
    <row r="841" spans="1:19" x14ac:dyDescent="0.2">
      <c r="A841" s="70">
        <v>831</v>
      </c>
      <c r="B841" s="61">
        <v>0.72129963898916971</v>
      </c>
      <c r="C841" s="62">
        <v>40</v>
      </c>
      <c r="D841" s="71">
        <f t="shared" si="74"/>
        <v>68.523465703971127</v>
      </c>
      <c r="E841" s="64">
        <f t="shared" si="75"/>
        <v>82.949458483754512</v>
      </c>
      <c r="F841" s="65">
        <f t="shared" si="76"/>
        <v>157.96462093862817</v>
      </c>
      <c r="G841" s="64">
        <f t="shared" si="77"/>
        <v>169.50541516245488</v>
      </c>
      <c r="H841" s="66">
        <f t="shared" si="79"/>
        <v>26.920938628158844</v>
      </c>
      <c r="I841" s="66">
        <f t="shared" si="78"/>
        <v>28.843862815884478</v>
      </c>
      <c r="J841" s="74">
        <v>0.64097472924187726</v>
      </c>
      <c r="K841" s="61"/>
      <c r="L841" s="62"/>
      <c r="M841" s="55"/>
      <c r="N841" s="55"/>
      <c r="O841" s="55"/>
      <c r="P841" s="55"/>
      <c r="Q841" s="75"/>
      <c r="R841" s="75"/>
      <c r="S841" s="76"/>
    </row>
    <row r="842" spans="1:19" x14ac:dyDescent="0.2">
      <c r="A842" s="70">
        <v>832</v>
      </c>
      <c r="B842" s="61">
        <v>0.72091346153846159</v>
      </c>
      <c r="C842" s="62">
        <v>40</v>
      </c>
      <c r="D842" s="71">
        <f t="shared" si="74"/>
        <v>68.486778846153854</v>
      </c>
      <c r="E842" s="64">
        <f t="shared" si="75"/>
        <v>82.90504807692308</v>
      </c>
      <c r="F842" s="65">
        <f t="shared" si="76"/>
        <v>157.88004807692309</v>
      </c>
      <c r="G842" s="64">
        <f t="shared" si="77"/>
        <v>169.41466346153848</v>
      </c>
      <c r="H842" s="66">
        <f t="shared" si="79"/>
        <v>26.908774038461537</v>
      </c>
      <c r="I842" s="66">
        <f t="shared" si="78"/>
        <v>28.830829326923077</v>
      </c>
      <c r="J842" s="74">
        <v>0.64068509615384617</v>
      </c>
      <c r="K842" s="61"/>
      <c r="L842" s="62"/>
      <c r="M842" s="55"/>
      <c r="N842" s="55"/>
      <c r="O842" s="55"/>
      <c r="P842" s="55"/>
      <c r="Q842" s="75"/>
      <c r="R842" s="75"/>
      <c r="S842" s="76"/>
    </row>
    <row r="843" spans="1:19" x14ac:dyDescent="0.2">
      <c r="A843" s="70">
        <v>833</v>
      </c>
      <c r="B843" s="61">
        <v>0.72052821128451383</v>
      </c>
      <c r="C843" s="62">
        <v>40</v>
      </c>
      <c r="D843" s="71">
        <f t="shared" ref="D843:D906" si="80">B843*$D$7</f>
        <v>68.450180072028814</v>
      </c>
      <c r="E843" s="64">
        <f t="shared" ref="E843:E906" si="81">B843*$E$7</f>
        <v>82.860744297719094</v>
      </c>
      <c r="F843" s="65">
        <f t="shared" ref="F843:F906" si="82">B843*$F$7</f>
        <v>157.79567827130853</v>
      </c>
      <c r="G843" s="64">
        <f t="shared" ref="G843:G906" si="83">B843*$G$7</f>
        <v>169.32412965186074</v>
      </c>
      <c r="H843" s="66">
        <f t="shared" si="79"/>
        <v>26.896638655462187</v>
      </c>
      <c r="I843" s="66">
        <f t="shared" ref="I843:I906" si="84">$I$7*J843</f>
        <v>28.817827130852343</v>
      </c>
      <c r="J843" s="74">
        <v>0.64039615846338538</v>
      </c>
      <c r="K843" s="61"/>
      <c r="L843" s="62"/>
      <c r="M843" s="55"/>
      <c r="N843" s="55"/>
      <c r="O843" s="55"/>
      <c r="P843" s="55"/>
      <c r="Q843" s="75"/>
      <c r="R843" s="75"/>
      <c r="S843" s="76"/>
    </row>
    <row r="844" spans="1:19" x14ac:dyDescent="0.2">
      <c r="A844" s="70">
        <v>834</v>
      </c>
      <c r="B844" s="61">
        <v>0.72014388489208636</v>
      </c>
      <c r="C844" s="62">
        <v>40</v>
      </c>
      <c r="D844" s="71">
        <f t="shared" si="80"/>
        <v>68.413669064748206</v>
      </c>
      <c r="E844" s="64">
        <f t="shared" si="81"/>
        <v>82.816546762589937</v>
      </c>
      <c r="F844" s="65">
        <f t="shared" si="82"/>
        <v>157.71151079136692</v>
      </c>
      <c r="G844" s="64">
        <f t="shared" si="83"/>
        <v>169.23381294964028</v>
      </c>
      <c r="H844" s="66">
        <f t="shared" ref="H844:H907" si="85">J844*$H$7</f>
        <v>26.884532374100718</v>
      </c>
      <c r="I844" s="66">
        <f t="shared" si="84"/>
        <v>28.804856115107913</v>
      </c>
      <c r="J844" s="74">
        <v>0.64010791366906472</v>
      </c>
      <c r="K844" s="61"/>
      <c r="L844" s="62"/>
      <c r="M844" s="55"/>
      <c r="N844" s="55"/>
      <c r="O844" s="55"/>
      <c r="P844" s="55"/>
      <c r="Q844" s="75"/>
      <c r="R844" s="75"/>
      <c r="S844" s="76"/>
    </row>
    <row r="845" spans="1:19" x14ac:dyDescent="0.2">
      <c r="A845" s="70">
        <v>835</v>
      </c>
      <c r="B845" s="61">
        <v>0.71976047904191609</v>
      </c>
      <c r="C845" s="62">
        <v>40</v>
      </c>
      <c r="D845" s="71">
        <f t="shared" si="80"/>
        <v>68.377245508982028</v>
      </c>
      <c r="E845" s="64">
        <f t="shared" si="81"/>
        <v>82.772455089820355</v>
      </c>
      <c r="F845" s="65">
        <f t="shared" si="82"/>
        <v>157.62754491017964</v>
      </c>
      <c r="G845" s="64">
        <f t="shared" si="83"/>
        <v>169.14371257485027</v>
      </c>
      <c r="H845" s="66">
        <f t="shared" si="85"/>
        <v>26.872455089820363</v>
      </c>
      <c r="I845" s="66">
        <f t="shared" si="84"/>
        <v>28.791916167664674</v>
      </c>
      <c r="J845" s="74">
        <v>0.63982035928143721</v>
      </c>
      <c r="K845" s="61"/>
      <c r="L845" s="62"/>
      <c r="M845" s="55"/>
      <c r="N845" s="55"/>
      <c r="O845" s="55"/>
      <c r="P845" s="55"/>
      <c r="Q845" s="75"/>
      <c r="R845" s="75"/>
      <c r="S845" s="76"/>
    </row>
    <row r="846" spans="1:19" x14ac:dyDescent="0.2">
      <c r="A846" s="70">
        <v>836</v>
      </c>
      <c r="B846" s="61">
        <v>0.71937799043062212</v>
      </c>
      <c r="C846" s="62">
        <v>40</v>
      </c>
      <c r="D846" s="71">
        <f t="shared" si="80"/>
        <v>68.340909090909108</v>
      </c>
      <c r="E846" s="64">
        <f t="shared" si="81"/>
        <v>82.728468899521545</v>
      </c>
      <c r="F846" s="65">
        <f t="shared" si="82"/>
        <v>157.54377990430623</v>
      </c>
      <c r="G846" s="64">
        <f t="shared" si="83"/>
        <v>169.0538277511962</v>
      </c>
      <c r="H846" s="66">
        <f t="shared" si="85"/>
        <v>26.860406698564596</v>
      </c>
      <c r="I846" s="66">
        <f t="shared" si="84"/>
        <v>28.779007177033495</v>
      </c>
      <c r="J846" s="74">
        <v>0.63953349282296656</v>
      </c>
      <c r="K846" s="61"/>
      <c r="L846" s="62"/>
      <c r="M846" s="55"/>
      <c r="N846" s="55"/>
      <c r="O846" s="55"/>
      <c r="P846" s="55"/>
      <c r="Q846" s="75"/>
      <c r="R846" s="75"/>
      <c r="S846" s="76"/>
    </row>
    <row r="847" spans="1:19" x14ac:dyDescent="0.2">
      <c r="A847" s="70">
        <v>837</v>
      </c>
      <c r="B847" s="61">
        <v>0.71899641577060935</v>
      </c>
      <c r="C847" s="62">
        <v>40</v>
      </c>
      <c r="D847" s="71">
        <f t="shared" si="80"/>
        <v>68.304659498207883</v>
      </c>
      <c r="E847" s="64">
        <f t="shared" si="81"/>
        <v>82.68458781362007</v>
      </c>
      <c r="F847" s="65">
        <f t="shared" si="82"/>
        <v>157.46021505376345</v>
      </c>
      <c r="G847" s="64">
        <f t="shared" si="83"/>
        <v>168.9641577060932</v>
      </c>
      <c r="H847" s="66">
        <f t="shared" si="85"/>
        <v>26.848387096774196</v>
      </c>
      <c r="I847" s="66">
        <f t="shared" si="84"/>
        <v>28.766129032258068</v>
      </c>
      <c r="J847" s="74">
        <v>0.63924731182795702</v>
      </c>
      <c r="K847" s="61"/>
      <c r="L847" s="62"/>
      <c r="M847" s="55"/>
      <c r="N847" s="55"/>
      <c r="O847" s="55"/>
      <c r="P847" s="55"/>
      <c r="Q847" s="75"/>
      <c r="R847" s="75"/>
      <c r="S847" s="76"/>
    </row>
    <row r="848" spans="1:19" x14ac:dyDescent="0.2">
      <c r="A848" s="70">
        <v>838</v>
      </c>
      <c r="B848" s="61">
        <v>0.71861575178997616</v>
      </c>
      <c r="C848" s="62">
        <v>40</v>
      </c>
      <c r="D848" s="71">
        <f t="shared" si="80"/>
        <v>68.26849642004774</v>
      </c>
      <c r="E848" s="64">
        <f t="shared" si="81"/>
        <v>82.640811455847256</v>
      </c>
      <c r="F848" s="65">
        <f t="shared" si="82"/>
        <v>157.37684964200477</v>
      </c>
      <c r="G848" s="64">
        <f t="shared" si="83"/>
        <v>168.87470167064441</v>
      </c>
      <c r="H848" s="66">
        <f t="shared" si="85"/>
        <v>26.836396181384242</v>
      </c>
      <c r="I848" s="66">
        <f t="shared" si="84"/>
        <v>28.75328162291169</v>
      </c>
      <c r="J848" s="74">
        <v>0.63896181384248196</v>
      </c>
      <c r="K848" s="61"/>
      <c r="L848" s="62"/>
      <c r="M848" s="55"/>
      <c r="N848" s="55"/>
      <c r="O848" s="55"/>
      <c r="P848" s="55"/>
      <c r="Q848" s="75"/>
      <c r="R848" s="75"/>
      <c r="S848" s="76"/>
    </row>
    <row r="849" spans="1:19" x14ac:dyDescent="0.2">
      <c r="A849" s="70">
        <v>839</v>
      </c>
      <c r="B849" s="61">
        <v>0.71823599523241966</v>
      </c>
      <c r="C849" s="62">
        <v>40</v>
      </c>
      <c r="D849" s="71">
        <f t="shared" si="80"/>
        <v>68.232419547079871</v>
      </c>
      <c r="E849" s="64">
        <f t="shared" si="81"/>
        <v>82.597139451728253</v>
      </c>
      <c r="F849" s="65">
        <f t="shared" si="82"/>
        <v>157.2936829558999</v>
      </c>
      <c r="G849" s="64">
        <f t="shared" si="83"/>
        <v>168.78545887961863</v>
      </c>
      <c r="H849" s="66">
        <f t="shared" si="85"/>
        <v>26.824433849821215</v>
      </c>
      <c r="I849" s="66">
        <f t="shared" si="84"/>
        <v>28.740464839094159</v>
      </c>
      <c r="J849" s="74">
        <v>0.63867699642431464</v>
      </c>
      <c r="K849" s="61"/>
      <c r="L849" s="62"/>
      <c r="M849" s="55"/>
      <c r="N849" s="55"/>
      <c r="O849" s="55"/>
      <c r="P849" s="55"/>
      <c r="Q849" s="75"/>
      <c r="R849" s="75"/>
      <c r="S849" s="76"/>
    </row>
    <row r="850" spans="1:19" x14ac:dyDescent="0.2">
      <c r="A850" s="70">
        <v>840</v>
      </c>
      <c r="B850" s="61">
        <v>0.71785714285714286</v>
      </c>
      <c r="C850" s="62">
        <v>40</v>
      </c>
      <c r="D850" s="71">
        <f t="shared" si="80"/>
        <v>68.196428571428569</v>
      </c>
      <c r="E850" s="64">
        <f t="shared" si="81"/>
        <v>82.553571428571431</v>
      </c>
      <c r="F850" s="65">
        <f t="shared" si="82"/>
        <v>157.21071428571429</v>
      </c>
      <c r="G850" s="64">
        <f t="shared" si="83"/>
        <v>168.69642857142858</v>
      </c>
      <c r="H850" s="66">
        <f t="shared" si="85"/>
        <v>26.812499999999996</v>
      </c>
      <c r="I850" s="66">
        <f t="shared" si="84"/>
        <v>28.727678571428569</v>
      </c>
      <c r="J850" s="74">
        <v>0.6383928571428571</v>
      </c>
      <c r="K850" s="61"/>
      <c r="L850" s="62"/>
      <c r="M850" s="55"/>
      <c r="N850" s="55"/>
      <c r="O850" s="55"/>
      <c r="P850" s="55"/>
      <c r="Q850" s="75"/>
      <c r="R850" s="75"/>
      <c r="S850" s="76"/>
    </row>
    <row r="851" spans="1:19" x14ac:dyDescent="0.2">
      <c r="A851" s="70">
        <v>841</v>
      </c>
      <c r="B851" s="61">
        <v>0.71747919143876349</v>
      </c>
      <c r="C851" s="62">
        <v>40</v>
      </c>
      <c r="D851" s="71">
        <f t="shared" si="80"/>
        <v>68.160523186682525</v>
      </c>
      <c r="E851" s="64">
        <f t="shared" si="81"/>
        <v>82.510107015457805</v>
      </c>
      <c r="F851" s="65">
        <f t="shared" si="82"/>
        <v>157.1279429250892</v>
      </c>
      <c r="G851" s="64">
        <f t="shared" si="83"/>
        <v>168.60760998810943</v>
      </c>
      <c r="H851" s="66">
        <f t="shared" si="85"/>
        <v>26.80059453032105</v>
      </c>
      <c r="I851" s="66">
        <f t="shared" si="84"/>
        <v>28.714922711058268</v>
      </c>
      <c r="J851" s="74">
        <v>0.63810939357907259</v>
      </c>
      <c r="K851" s="61"/>
      <c r="L851" s="62"/>
      <c r="M851" s="55"/>
      <c r="N851" s="55"/>
      <c r="O851" s="55"/>
      <c r="P851" s="55"/>
      <c r="Q851" s="75"/>
      <c r="R851" s="75"/>
      <c r="S851" s="76"/>
    </row>
    <row r="852" spans="1:19" x14ac:dyDescent="0.2">
      <c r="A852" s="70">
        <v>842</v>
      </c>
      <c r="B852" s="61">
        <v>0.71710213776722087</v>
      </c>
      <c r="C852" s="62">
        <v>40</v>
      </c>
      <c r="D852" s="71">
        <f t="shared" si="80"/>
        <v>68.124703087885976</v>
      </c>
      <c r="E852" s="64">
        <f t="shared" si="81"/>
        <v>82.466745843230399</v>
      </c>
      <c r="F852" s="65">
        <f t="shared" si="82"/>
        <v>157.04536817102138</v>
      </c>
      <c r="G852" s="64">
        <f t="shared" si="83"/>
        <v>168.51900237529691</v>
      </c>
      <c r="H852" s="66">
        <f t="shared" si="85"/>
        <v>26.78871733966746</v>
      </c>
      <c r="I852" s="66">
        <f t="shared" si="84"/>
        <v>28.702197149643709</v>
      </c>
      <c r="J852" s="74">
        <v>0.63782660332541574</v>
      </c>
      <c r="K852" s="61"/>
      <c r="L852" s="62"/>
      <c r="M852" s="55"/>
      <c r="N852" s="55"/>
      <c r="O852" s="55"/>
      <c r="P852" s="55"/>
      <c r="Q852" s="75"/>
      <c r="R852" s="75"/>
      <c r="S852" s="76"/>
    </row>
    <row r="853" spans="1:19" x14ac:dyDescent="0.2">
      <c r="A853" s="70">
        <v>843</v>
      </c>
      <c r="B853" s="61">
        <v>0.71672597864768683</v>
      </c>
      <c r="C853" s="62">
        <v>40</v>
      </c>
      <c r="D853" s="71">
        <f t="shared" si="80"/>
        <v>68.088967971530252</v>
      </c>
      <c r="E853" s="64">
        <f t="shared" si="81"/>
        <v>82.42348754448399</v>
      </c>
      <c r="F853" s="65">
        <f t="shared" si="82"/>
        <v>156.96298932384343</v>
      </c>
      <c r="G853" s="64">
        <f t="shared" si="83"/>
        <v>168.4306049822064</v>
      </c>
      <c r="H853" s="66">
        <f t="shared" si="85"/>
        <v>26.776868327402141</v>
      </c>
      <c r="I853" s="66">
        <f t="shared" si="84"/>
        <v>28.689501779359436</v>
      </c>
      <c r="J853" s="74">
        <v>0.63754448398576524</v>
      </c>
      <c r="K853" s="61"/>
      <c r="L853" s="62"/>
      <c r="M853" s="55"/>
      <c r="N853" s="55"/>
      <c r="O853" s="55"/>
      <c r="P853" s="55"/>
      <c r="Q853" s="75"/>
      <c r="R853" s="75"/>
      <c r="S853" s="76"/>
    </row>
    <row r="854" spans="1:19" x14ac:dyDescent="0.2">
      <c r="A854" s="70">
        <v>844</v>
      </c>
      <c r="B854" s="61">
        <v>0.71635071090047409</v>
      </c>
      <c r="C854" s="62">
        <v>40</v>
      </c>
      <c r="D854" s="71">
        <f t="shared" si="80"/>
        <v>68.053317535545034</v>
      </c>
      <c r="E854" s="64">
        <f t="shared" si="81"/>
        <v>82.380331753554515</v>
      </c>
      <c r="F854" s="65">
        <f t="shared" si="82"/>
        <v>156.88080568720383</v>
      </c>
      <c r="G854" s="64">
        <f t="shared" si="83"/>
        <v>168.3424170616114</v>
      </c>
      <c r="H854" s="66">
        <f t="shared" si="85"/>
        <v>26.765047393364927</v>
      </c>
      <c r="I854" s="66">
        <f t="shared" si="84"/>
        <v>28.676836492890992</v>
      </c>
      <c r="J854" s="74">
        <v>0.63726303317535538</v>
      </c>
      <c r="K854" s="61"/>
      <c r="L854" s="62"/>
      <c r="M854" s="55"/>
      <c r="N854" s="55"/>
      <c r="O854" s="55"/>
      <c r="P854" s="55"/>
      <c r="Q854" s="75"/>
      <c r="R854" s="75"/>
      <c r="S854" s="76"/>
    </row>
    <row r="855" spans="1:19" x14ac:dyDescent="0.2">
      <c r="A855" s="70">
        <v>845</v>
      </c>
      <c r="B855" s="61">
        <v>0.71597633136094685</v>
      </c>
      <c r="C855" s="62">
        <v>40</v>
      </c>
      <c r="D855" s="71">
        <f t="shared" si="80"/>
        <v>68.017751479289956</v>
      </c>
      <c r="E855" s="64">
        <f t="shared" si="81"/>
        <v>82.33727810650889</v>
      </c>
      <c r="F855" s="65">
        <f t="shared" si="82"/>
        <v>156.79881656804736</v>
      </c>
      <c r="G855" s="64">
        <f t="shared" si="83"/>
        <v>168.25443786982251</v>
      </c>
      <c r="H855" s="66">
        <f t="shared" si="85"/>
        <v>26.753254437869824</v>
      </c>
      <c r="I855" s="66">
        <f t="shared" si="84"/>
        <v>28.664201183431953</v>
      </c>
      <c r="J855" s="74">
        <v>0.63698224852071006</v>
      </c>
      <c r="K855" s="61"/>
      <c r="L855" s="62"/>
      <c r="M855" s="55"/>
      <c r="N855" s="55"/>
      <c r="O855" s="55"/>
      <c r="P855" s="55"/>
      <c r="Q855" s="75"/>
      <c r="R855" s="75"/>
      <c r="S855" s="76"/>
    </row>
    <row r="856" spans="1:19" x14ac:dyDescent="0.2">
      <c r="A856" s="70">
        <v>846</v>
      </c>
      <c r="B856" s="61">
        <v>0.71560283687943271</v>
      </c>
      <c r="C856" s="62">
        <v>40</v>
      </c>
      <c r="D856" s="71">
        <f t="shared" si="80"/>
        <v>67.982269503546107</v>
      </c>
      <c r="E856" s="64">
        <f t="shared" si="81"/>
        <v>82.294326241134769</v>
      </c>
      <c r="F856" s="65">
        <f t="shared" si="82"/>
        <v>156.71702127659577</v>
      </c>
      <c r="G856" s="64">
        <f t="shared" si="83"/>
        <v>168.16666666666669</v>
      </c>
      <c r="H856" s="66">
        <f t="shared" si="85"/>
        <v>26.741489361702126</v>
      </c>
      <c r="I856" s="66">
        <f t="shared" si="84"/>
        <v>28.651595744680851</v>
      </c>
      <c r="J856" s="74">
        <v>0.63670212765957446</v>
      </c>
      <c r="K856" s="61"/>
      <c r="L856" s="62"/>
      <c r="M856" s="55"/>
      <c r="N856" s="55"/>
      <c r="O856" s="55"/>
      <c r="P856" s="55"/>
      <c r="Q856" s="75"/>
      <c r="R856" s="75"/>
      <c r="S856" s="76"/>
    </row>
    <row r="857" spans="1:19" x14ac:dyDescent="0.2">
      <c r="A857" s="70">
        <v>847</v>
      </c>
      <c r="B857" s="61">
        <v>0.71523022432113348</v>
      </c>
      <c r="C857" s="62">
        <v>40</v>
      </c>
      <c r="D857" s="71">
        <f t="shared" si="80"/>
        <v>67.946871310507674</v>
      </c>
      <c r="E857" s="64">
        <f t="shared" si="81"/>
        <v>82.25147579693035</v>
      </c>
      <c r="F857" s="65">
        <f t="shared" si="82"/>
        <v>156.63541912632823</v>
      </c>
      <c r="G857" s="64">
        <f t="shared" si="83"/>
        <v>168.07910271546638</v>
      </c>
      <c r="H857" s="66">
        <f t="shared" si="85"/>
        <v>26.729752066115701</v>
      </c>
      <c r="I857" s="66">
        <f t="shared" si="84"/>
        <v>28.639020070838253</v>
      </c>
      <c r="J857" s="74">
        <v>0.63642266824085003</v>
      </c>
      <c r="K857" s="61"/>
      <c r="L857" s="62"/>
      <c r="M857" s="55"/>
      <c r="N857" s="55"/>
      <c r="O857" s="55"/>
      <c r="P857" s="55"/>
      <c r="Q857" s="75"/>
      <c r="R857" s="75"/>
      <c r="S857" s="76"/>
    </row>
    <row r="858" spans="1:19" x14ac:dyDescent="0.2">
      <c r="A858" s="70">
        <v>848</v>
      </c>
      <c r="B858" s="61">
        <v>0.71485849056603779</v>
      </c>
      <c r="C858" s="62">
        <v>40</v>
      </c>
      <c r="D858" s="71">
        <f t="shared" si="80"/>
        <v>67.91155660377359</v>
      </c>
      <c r="E858" s="64">
        <f t="shared" si="81"/>
        <v>82.208726415094347</v>
      </c>
      <c r="F858" s="65">
        <f t="shared" si="82"/>
        <v>156.55400943396228</v>
      </c>
      <c r="G858" s="64">
        <f t="shared" si="83"/>
        <v>167.99174528301887</v>
      </c>
      <c r="H858" s="66">
        <f t="shared" si="85"/>
        <v>26.718042452830186</v>
      </c>
      <c r="I858" s="66">
        <f t="shared" si="84"/>
        <v>28.626474056603772</v>
      </c>
      <c r="J858" s="74">
        <v>0.63614386792452826</v>
      </c>
      <c r="K858" s="61"/>
      <c r="L858" s="62"/>
      <c r="M858" s="55"/>
      <c r="N858" s="55"/>
      <c r="O858" s="55"/>
      <c r="P858" s="55"/>
      <c r="Q858" s="75"/>
      <c r="R858" s="75"/>
      <c r="S858" s="76"/>
    </row>
    <row r="859" spans="1:19" x14ac:dyDescent="0.2">
      <c r="A859" s="70">
        <v>849</v>
      </c>
      <c r="B859" s="61">
        <v>0.71448763250883396</v>
      </c>
      <c r="C859" s="62">
        <v>40</v>
      </c>
      <c r="D859" s="71">
        <f t="shared" si="80"/>
        <v>67.876325088339229</v>
      </c>
      <c r="E859" s="64">
        <f t="shared" si="81"/>
        <v>82.166077738515909</v>
      </c>
      <c r="F859" s="65">
        <f t="shared" si="82"/>
        <v>156.47279151943465</v>
      </c>
      <c r="G859" s="64">
        <f t="shared" si="83"/>
        <v>167.90459363957598</v>
      </c>
      <c r="H859" s="66">
        <f t="shared" si="85"/>
        <v>26.706360424028265</v>
      </c>
      <c r="I859" s="66">
        <f t="shared" si="84"/>
        <v>28.61395759717314</v>
      </c>
      <c r="J859" s="74">
        <v>0.63586572438162536</v>
      </c>
      <c r="K859" s="61"/>
      <c r="L859" s="62"/>
      <c r="M859" s="55"/>
      <c r="N859" s="55"/>
      <c r="O859" s="55"/>
      <c r="P859" s="55"/>
      <c r="Q859" s="75"/>
      <c r="R859" s="75"/>
      <c r="S859" s="76"/>
    </row>
    <row r="860" spans="1:19" x14ac:dyDescent="0.2">
      <c r="A860" s="70">
        <v>850</v>
      </c>
      <c r="B860" s="61">
        <v>0.71411764705882352</v>
      </c>
      <c r="C860" s="62">
        <v>40</v>
      </c>
      <c r="D860" s="71">
        <f t="shared" si="80"/>
        <v>67.841176470588238</v>
      </c>
      <c r="E860" s="64">
        <f t="shared" si="81"/>
        <v>82.123529411764707</v>
      </c>
      <c r="F860" s="65">
        <f t="shared" si="82"/>
        <v>156.39176470588234</v>
      </c>
      <c r="G860" s="64">
        <f t="shared" si="83"/>
        <v>167.81764705882352</v>
      </c>
      <c r="H860" s="66">
        <f t="shared" si="85"/>
        <v>26.694705882352938</v>
      </c>
      <c r="I860" s="66">
        <f t="shared" si="84"/>
        <v>28.601470588235291</v>
      </c>
      <c r="J860" s="74">
        <v>0.63558823529411757</v>
      </c>
      <c r="K860" s="61"/>
      <c r="L860" s="62"/>
      <c r="M860" s="55"/>
      <c r="N860" s="55"/>
      <c r="O860" s="55"/>
      <c r="P860" s="55"/>
      <c r="Q860" s="75"/>
      <c r="R860" s="75"/>
      <c r="S860" s="76"/>
    </row>
    <row r="861" spans="1:19" x14ac:dyDescent="0.2">
      <c r="A861" s="70">
        <v>851</v>
      </c>
      <c r="B861" s="61">
        <v>0.7137485311398355</v>
      </c>
      <c r="C861" s="62">
        <v>40</v>
      </c>
      <c r="D861" s="71">
        <f t="shared" si="80"/>
        <v>67.806110458284365</v>
      </c>
      <c r="E861" s="64">
        <f t="shared" si="81"/>
        <v>82.081081081081081</v>
      </c>
      <c r="F861" s="65">
        <f t="shared" si="82"/>
        <v>156.31092831962397</v>
      </c>
      <c r="G861" s="64">
        <f t="shared" si="83"/>
        <v>167.73090481786133</v>
      </c>
      <c r="H861" s="66">
        <f t="shared" si="85"/>
        <v>26.683078730904818</v>
      </c>
      <c r="I861" s="66">
        <f t="shared" si="84"/>
        <v>28.589012925969445</v>
      </c>
      <c r="J861" s="74">
        <v>0.6353113983548766</v>
      </c>
      <c r="K861" s="61"/>
      <c r="L861" s="62"/>
      <c r="M861" s="55"/>
      <c r="N861" s="55"/>
      <c r="O861" s="55"/>
      <c r="P861" s="55"/>
      <c r="Q861" s="75"/>
      <c r="R861" s="75"/>
      <c r="S861" s="76"/>
    </row>
    <row r="862" spans="1:19" x14ac:dyDescent="0.2">
      <c r="A862" s="70">
        <v>852</v>
      </c>
      <c r="B862" s="61">
        <v>0.713380281690141</v>
      </c>
      <c r="C862" s="62">
        <v>40</v>
      </c>
      <c r="D862" s="71">
        <f t="shared" si="80"/>
        <v>67.771126760563391</v>
      </c>
      <c r="E862" s="64">
        <f t="shared" si="81"/>
        <v>82.038732394366221</v>
      </c>
      <c r="F862" s="65">
        <f t="shared" si="82"/>
        <v>156.23028169014088</v>
      </c>
      <c r="G862" s="64">
        <f t="shared" si="83"/>
        <v>167.64436619718313</v>
      </c>
      <c r="H862" s="66">
        <f t="shared" si="85"/>
        <v>26.671478873239437</v>
      </c>
      <c r="I862" s="66">
        <f t="shared" si="84"/>
        <v>28.576584507042256</v>
      </c>
      <c r="J862" s="74">
        <v>0.63503521126760565</v>
      </c>
      <c r="K862" s="61"/>
      <c r="L862" s="62"/>
      <c r="M862" s="55"/>
      <c r="N862" s="55"/>
      <c r="O862" s="55"/>
      <c r="P862" s="55"/>
      <c r="Q862" s="75"/>
      <c r="R862" s="75"/>
      <c r="S862" s="76"/>
    </row>
    <row r="863" spans="1:19" x14ac:dyDescent="0.2">
      <c r="A863" s="70">
        <v>853</v>
      </c>
      <c r="B863" s="61">
        <v>0.71301289566236814</v>
      </c>
      <c r="C863" s="62">
        <v>40</v>
      </c>
      <c r="D863" s="71">
        <f t="shared" si="80"/>
        <v>67.736225087924979</v>
      </c>
      <c r="E863" s="64">
        <f t="shared" si="81"/>
        <v>81.996483001172336</v>
      </c>
      <c r="F863" s="65">
        <f t="shared" si="82"/>
        <v>156.14982415005863</v>
      </c>
      <c r="G863" s="64">
        <f t="shared" si="83"/>
        <v>167.55803048065653</v>
      </c>
      <c r="H863" s="66">
        <f t="shared" si="85"/>
        <v>26.659906213364593</v>
      </c>
      <c r="I863" s="66">
        <f t="shared" si="84"/>
        <v>28.564185228604924</v>
      </c>
      <c r="J863" s="74">
        <v>0.63475967174677606</v>
      </c>
      <c r="K863" s="61"/>
      <c r="L863" s="62"/>
      <c r="M863" s="55"/>
      <c r="N863" s="55"/>
      <c r="O863" s="55"/>
      <c r="P863" s="55"/>
      <c r="Q863" s="75"/>
      <c r="R863" s="75"/>
      <c r="S863" s="76"/>
    </row>
    <row r="864" spans="1:19" x14ac:dyDescent="0.2">
      <c r="A864" s="70">
        <v>854</v>
      </c>
      <c r="B864" s="61">
        <v>0.71264637002341935</v>
      </c>
      <c r="C864" s="62">
        <v>40</v>
      </c>
      <c r="D864" s="71">
        <f t="shared" si="80"/>
        <v>67.701405152224837</v>
      </c>
      <c r="E864" s="64">
        <f t="shared" si="81"/>
        <v>81.954332552693231</v>
      </c>
      <c r="F864" s="65">
        <f t="shared" si="82"/>
        <v>156.06955503512884</v>
      </c>
      <c r="G864" s="64">
        <f t="shared" si="83"/>
        <v>167.47189695550355</v>
      </c>
      <c r="H864" s="66">
        <f t="shared" si="85"/>
        <v>26.648360655737704</v>
      </c>
      <c r="I864" s="66">
        <f t="shared" si="84"/>
        <v>28.551814988290396</v>
      </c>
      <c r="J864" s="74">
        <v>0.63448477751756438</v>
      </c>
      <c r="K864" s="61"/>
      <c r="L864" s="62"/>
      <c r="M864" s="55"/>
      <c r="N864" s="55"/>
      <c r="O864" s="55"/>
      <c r="P864" s="55"/>
      <c r="Q864" s="75"/>
      <c r="R864" s="75"/>
      <c r="S864" s="76"/>
    </row>
    <row r="865" spans="1:19" x14ac:dyDescent="0.2">
      <c r="A865" s="70">
        <v>855</v>
      </c>
      <c r="B865" s="61">
        <v>0.71228070175438607</v>
      </c>
      <c r="C865" s="62">
        <v>40</v>
      </c>
      <c r="D865" s="71">
        <f t="shared" si="80"/>
        <v>67.666666666666671</v>
      </c>
      <c r="E865" s="64">
        <f t="shared" si="81"/>
        <v>81.912280701754398</v>
      </c>
      <c r="F865" s="65">
        <f t="shared" si="82"/>
        <v>155.98947368421054</v>
      </c>
      <c r="G865" s="64">
        <f t="shared" si="83"/>
        <v>167.38596491228071</v>
      </c>
      <c r="H865" s="66">
        <f t="shared" si="85"/>
        <v>26.636842105263156</v>
      </c>
      <c r="I865" s="66">
        <f t="shared" si="84"/>
        <v>28.539473684210524</v>
      </c>
      <c r="J865" s="74">
        <v>0.63421052631578945</v>
      </c>
      <c r="K865" s="61"/>
      <c r="L865" s="62"/>
      <c r="M865" s="55"/>
      <c r="N865" s="55"/>
      <c r="O865" s="55"/>
      <c r="P865" s="55"/>
      <c r="Q865" s="75"/>
      <c r="R865" s="75"/>
      <c r="S865" s="76"/>
    </row>
    <row r="866" spans="1:19" x14ac:dyDescent="0.2">
      <c r="A866" s="70">
        <v>856</v>
      </c>
      <c r="B866" s="61">
        <v>0.71191588785046733</v>
      </c>
      <c r="C866" s="62">
        <v>40</v>
      </c>
      <c r="D866" s="71">
        <f t="shared" si="80"/>
        <v>67.632009345794401</v>
      </c>
      <c r="E866" s="64">
        <f t="shared" si="81"/>
        <v>81.870327102803742</v>
      </c>
      <c r="F866" s="65">
        <f t="shared" si="82"/>
        <v>155.90957943925235</v>
      </c>
      <c r="G866" s="64">
        <f t="shared" si="83"/>
        <v>167.30023364485982</v>
      </c>
      <c r="H866" s="66">
        <f t="shared" si="85"/>
        <v>26.625350467289717</v>
      </c>
      <c r="I866" s="66">
        <f t="shared" si="84"/>
        <v>28.527161214953267</v>
      </c>
      <c r="J866" s="74">
        <v>0.63393691588785039</v>
      </c>
      <c r="K866" s="61"/>
      <c r="L866" s="62"/>
      <c r="M866" s="55"/>
      <c r="N866" s="55"/>
      <c r="O866" s="55"/>
      <c r="P866" s="55"/>
      <c r="Q866" s="75"/>
      <c r="R866" s="75"/>
      <c r="S866" s="76"/>
    </row>
    <row r="867" spans="1:19" x14ac:dyDescent="0.2">
      <c r="A867" s="70">
        <v>857</v>
      </c>
      <c r="B867" s="61">
        <v>0.71155192532088685</v>
      </c>
      <c r="C867" s="62">
        <v>40</v>
      </c>
      <c r="D867" s="71">
        <f t="shared" si="80"/>
        <v>67.597432905484254</v>
      </c>
      <c r="E867" s="64">
        <f t="shared" si="81"/>
        <v>81.828471411901987</v>
      </c>
      <c r="F867" s="65">
        <f t="shared" si="82"/>
        <v>155.82987164527421</v>
      </c>
      <c r="G867" s="64">
        <f t="shared" si="83"/>
        <v>167.2147024504084</v>
      </c>
      <c r="H867" s="66">
        <f t="shared" si="85"/>
        <v>26.613885647607933</v>
      </c>
      <c r="I867" s="66">
        <f t="shared" si="84"/>
        <v>28.514877479579926</v>
      </c>
      <c r="J867" s="74">
        <v>0.63366394399066506</v>
      </c>
      <c r="K867" s="61"/>
      <c r="L867" s="62"/>
      <c r="M867" s="55"/>
      <c r="N867" s="55"/>
      <c r="O867" s="55"/>
      <c r="P867" s="55"/>
      <c r="Q867" s="75"/>
      <c r="R867" s="75"/>
      <c r="S867" s="76"/>
    </row>
    <row r="868" spans="1:19" x14ac:dyDescent="0.2">
      <c r="A868" s="70">
        <v>858</v>
      </c>
      <c r="B868" s="61">
        <v>0.71118881118881128</v>
      </c>
      <c r="C868" s="62">
        <v>40</v>
      </c>
      <c r="D868" s="71">
        <f t="shared" si="80"/>
        <v>67.562937062937067</v>
      </c>
      <c r="E868" s="64">
        <f t="shared" si="81"/>
        <v>81.786713286713294</v>
      </c>
      <c r="F868" s="65">
        <f t="shared" si="82"/>
        <v>155.75034965034968</v>
      </c>
      <c r="G868" s="64">
        <f t="shared" si="83"/>
        <v>167.12937062937064</v>
      </c>
      <c r="H868" s="66">
        <f t="shared" si="85"/>
        <v>26.602447552447551</v>
      </c>
      <c r="I868" s="66">
        <f t="shared" si="84"/>
        <v>28.502622377622377</v>
      </c>
      <c r="J868" s="74">
        <v>0.63339160839160835</v>
      </c>
      <c r="K868" s="61"/>
      <c r="L868" s="62"/>
      <c r="M868" s="55"/>
      <c r="N868" s="55"/>
      <c r="O868" s="55"/>
      <c r="P868" s="55"/>
      <c r="Q868" s="75"/>
      <c r="R868" s="75"/>
      <c r="S868" s="76"/>
    </row>
    <row r="869" spans="1:19" x14ac:dyDescent="0.2">
      <c r="A869" s="70">
        <v>859</v>
      </c>
      <c r="B869" s="61">
        <v>0.71082654249126898</v>
      </c>
      <c r="C869" s="62">
        <v>40</v>
      </c>
      <c r="D869" s="71">
        <f t="shared" si="80"/>
        <v>67.528521536670553</v>
      </c>
      <c r="E869" s="64">
        <f t="shared" si="81"/>
        <v>81.745052386495928</v>
      </c>
      <c r="F869" s="65">
        <f t="shared" si="82"/>
        <v>155.67101280558791</v>
      </c>
      <c r="G869" s="64">
        <f t="shared" si="83"/>
        <v>167.04423748544821</v>
      </c>
      <c r="H869" s="66">
        <f t="shared" si="85"/>
        <v>26.591036088474969</v>
      </c>
      <c r="I869" s="66">
        <f t="shared" si="84"/>
        <v>28.490395809080326</v>
      </c>
      <c r="J869" s="74">
        <v>0.63311990686845165</v>
      </c>
      <c r="K869" s="61"/>
      <c r="L869" s="62"/>
      <c r="M869" s="55"/>
      <c r="N869" s="55"/>
      <c r="O869" s="55"/>
      <c r="P869" s="55"/>
      <c r="Q869" s="75"/>
      <c r="R869" s="75"/>
      <c r="S869" s="76"/>
    </row>
    <row r="870" spans="1:19" x14ac:dyDescent="0.2">
      <c r="A870" s="70">
        <v>860</v>
      </c>
      <c r="B870" s="61">
        <v>0.71046511627906983</v>
      </c>
      <c r="C870" s="62">
        <v>40</v>
      </c>
      <c r="D870" s="71">
        <f t="shared" si="80"/>
        <v>67.494186046511629</v>
      </c>
      <c r="E870" s="64">
        <f t="shared" si="81"/>
        <v>81.703488372093034</v>
      </c>
      <c r="F870" s="65">
        <f t="shared" si="82"/>
        <v>155.5918604651163</v>
      </c>
      <c r="G870" s="64">
        <f t="shared" si="83"/>
        <v>166.9593023255814</v>
      </c>
      <c r="H870" s="66">
        <f t="shared" si="85"/>
        <v>26.579651162790697</v>
      </c>
      <c r="I870" s="66">
        <f t="shared" si="84"/>
        <v>28.478197674418603</v>
      </c>
      <c r="J870" s="74">
        <v>0.6328488372093023</v>
      </c>
      <c r="K870" s="61"/>
      <c r="L870" s="62"/>
      <c r="M870" s="55"/>
      <c r="N870" s="55"/>
      <c r="O870" s="55"/>
      <c r="P870" s="55"/>
      <c r="Q870" s="75"/>
      <c r="R870" s="75"/>
      <c r="S870" s="76"/>
    </row>
    <row r="871" spans="1:19" x14ac:dyDescent="0.2">
      <c r="A871" s="70">
        <v>861</v>
      </c>
      <c r="B871" s="61">
        <v>0.71010452961672477</v>
      </c>
      <c r="C871" s="62">
        <v>40</v>
      </c>
      <c r="D871" s="71">
        <f t="shared" si="80"/>
        <v>67.459930313588856</v>
      </c>
      <c r="E871" s="64">
        <f t="shared" si="81"/>
        <v>81.662020905923342</v>
      </c>
      <c r="F871" s="65">
        <f t="shared" si="82"/>
        <v>155.51289198606273</v>
      </c>
      <c r="G871" s="64">
        <f t="shared" si="83"/>
        <v>166.87456445993033</v>
      </c>
      <c r="H871" s="66">
        <f t="shared" si="85"/>
        <v>26.568292682926828</v>
      </c>
      <c r="I871" s="66">
        <f t="shared" si="84"/>
        <v>28.466027874564457</v>
      </c>
      <c r="J871" s="74">
        <v>0.6325783972125435</v>
      </c>
      <c r="K871" s="61"/>
      <c r="L871" s="62"/>
      <c r="M871" s="55"/>
      <c r="N871" s="55"/>
      <c r="O871" s="55"/>
      <c r="P871" s="55"/>
      <c r="Q871" s="75"/>
      <c r="R871" s="75"/>
      <c r="S871" s="76"/>
    </row>
    <row r="872" spans="1:19" x14ac:dyDescent="0.2">
      <c r="A872" s="70">
        <v>862</v>
      </c>
      <c r="B872" s="61">
        <v>0.7097447795823667</v>
      </c>
      <c r="C872" s="62">
        <v>40</v>
      </c>
      <c r="D872" s="71">
        <f t="shared" si="80"/>
        <v>67.425754060324834</v>
      </c>
      <c r="E872" s="64">
        <f t="shared" si="81"/>
        <v>81.620649651972172</v>
      </c>
      <c r="F872" s="65">
        <f t="shared" si="82"/>
        <v>155.4341067285383</v>
      </c>
      <c r="G872" s="64">
        <f t="shared" si="83"/>
        <v>166.79002320185617</v>
      </c>
      <c r="H872" s="66">
        <f t="shared" si="85"/>
        <v>26.556960556844544</v>
      </c>
      <c r="I872" s="66">
        <f t="shared" si="84"/>
        <v>28.453886310904871</v>
      </c>
      <c r="J872" s="74">
        <v>0.63230858468677487</v>
      </c>
      <c r="K872" s="61"/>
      <c r="L872" s="62"/>
      <c r="M872" s="55"/>
      <c r="N872" s="55"/>
      <c r="O872" s="55"/>
      <c r="P872" s="55"/>
      <c r="Q872" s="75"/>
      <c r="R872" s="75"/>
      <c r="S872" s="76"/>
    </row>
    <row r="873" spans="1:19" x14ac:dyDescent="0.2">
      <c r="A873" s="70">
        <v>863</v>
      </c>
      <c r="B873" s="61">
        <v>0.70938586326767095</v>
      </c>
      <c r="C873" s="62">
        <v>40</v>
      </c>
      <c r="D873" s="71">
        <f t="shared" si="80"/>
        <v>67.391657010428744</v>
      </c>
      <c r="E873" s="64">
        <f t="shared" si="81"/>
        <v>81.579374275782158</v>
      </c>
      <c r="F873" s="65">
        <f t="shared" si="82"/>
        <v>155.35550405561995</v>
      </c>
      <c r="G873" s="64">
        <f t="shared" si="83"/>
        <v>166.70567786790266</v>
      </c>
      <c r="H873" s="66">
        <f t="shared" si="85"/>
        <v>26.545654692931631</v>
      </c>
      <c r="I873" s="66">
        <f t="shared" si="84"/>
        <v>28.441772885283889</v>
      </c>
      <c r="J873" s="74">
        <v>0.6320393974507531</v>
      </c>
      <c r="K873" s="61"/>
      <c r="L873" s="62"/>
      <c r="M873" s="55"/>
      <c r="N873" s="55"/>
      <c r="O873" s="55"/>
      <c r="P873" s="55"/>
      <c r="Q873" s="75"/>
      <c r="R873" s="75"/>
      <c r="S873" s="76"/>
    </row>
    <row r="874" spans="1:19" x14ac:dyDescent="0.2">
      <c r="A874" s="70">
        <v>864</v>
      </c>
      <c r="B874" s="61">
        <v>0.70902777777777781</v>
      </c>
      <c r="C874" s="62">
        <v>40</v>
      </c>
      <c r="D874" s="71">
        <f t="shared" si="80"/>
        <v>67.357638888888886</v>
      </c>
      <c r="E874" s="64">
        <f t="shared" si="81"/>
        <v>81.538194444444443</v>
      </c>
      <c r="F874" s="65">
        <f t="shared" si="82"/>
        <v>155.27708333333334</v>
      </c>
      <c r="G874" s="64">
        <f t="shared" si="83"/>
        <v>166.6215277777778</v>
      </c>
      <c r="H874" s="66">
        <f t="shared" si="85"/>
        <v>26.534374999999997</v>
      </c>
      <c r="I874" s="66">
        <f t="shared" si="84"/>
        <v>28.429687499999996</v>
      </c>
      <c r="J874" s="74">
        <v>0.63177083333333328</v>
      </c>
      <c r="K874" s="61"/>
      <c r="L874" s="62"/>
      <c r="M874" s="55"/>
      <c r="N874" s="55"/>
      <c r="O874" s="55"/>
      <c r="P874" s="55"/>
      <c r="Q874" s="75"/>
      <c r="R874" s="75"/>
      <c r="S874" s="76"/>
    </row>
    <row r="875" spans="1:19" x14ac:dyDescent="0.2">
      <c r="A875" s="70">
        <v>865</v>
      </c>
      <c r="B875" s="61">
        <v>0.70867052023121391</v>
      </c>
      <c r="C875" s="62">
        <v>40</v>
      </c>
      <c r="D875" s="71">
        <f t="shared" si="80"/>
        <v>67.323699421965316</v>
      </c>
      <c r="E875" s="64">
        <f t="shared" si="81"/>
        <v>81.497109826589593</v>
      </c>
      <c r="F875" s="65">
        <f t="shared" si="82"/>
        <v>155.19884393063583</v>
      </c>
      <c r="G875" s="64">
        <f t="shared" si="83"/>
        <v>166.53757225433526</v>
      </c>
      <c r="H875" s="66">
        <f t="shared" si="85"/>
        <v>26.52312138728324</v>
      </c>
      <c r="I875" s="66">
        <f t="shared" si="84"/>
        <v>28.417630057803471</v>
      </c>
      <c r="J875" s="74">
        <v>0.63150289017341044</v>
      </c>
      <c r="K875" s="61"/>
      <c r="L875" s="62"/>
      <c r="M875" s="55"/>
      <c r="N875" s="55"/>
      <c r="O875" s="55"/>
      <c r="P875" s="55"/>
      <c r="Q875" s="75"/>
      <c r="R875" s="75"/>
      <c r="S875" s="76"/>
    </row>
    <row r="876" spans="1:19" x14ac:dyDescent="0.2">
      <c r="A876" s="70">
        <v>866</v>
      </c>
      <c r="B876" s="61">
        <v>0.7083140877598153</v>
      </c>
      <c r="C876" s="62">
        <v>40</v>
      </c>
      <c r="D876" s="71">
        <f t="shared" si="80"/>
        <v>67.289838337182459</v>
      </c>
      <c r="E876" s="64">
        <f t="shared" si="81"/>
        <v>81.456120092378754</v>
      </c>
      <c r="F876" s="65">
        <f t="shared" si="82"/>
        <v>155.12078521939955</v>
      </c>
      <c r="G876" s="64">
        <f t="shared" si="83"/>
        <v>166.45381062355659</v>
      </c>
      <c r="H876" s="66">
        <f t="shared" si="85"/>
        <v>26.511893764434177</v>
      </c>
      <c r="I876" s="66">
        <f t="shared" si="84"/>
        <v>28.405600461893762</v>
      </c>
      <c r="J876" s="74">
        <v>0.6312355658198614</v>
      </c>
      <c r="K876" s="61"/>
      <c r="L876" s="62"/>
      <c r="M876" s="55"/>
      <c r="N876" s="55"/>
      <c r="O876" s="55"/>
      <c r="P876" s="55"/>
      <c r="Q876" s="75"/>
      <c r="R876" s="75"/>
      <c r="S876" s="76"/>
    </row>
    <row r="877" spans="1:19" x14ac:dyDescent="0.2">
      <c r="A877" s="70">
        <v>867</v>
      </c>
      <c r="B877" s="61">
        <v>0.7079584775086506</v>
      </c>
      <c r="C877" s="62">
        <v>40</v>
      </c>
      <c r="D877" s="71">
        <f t="shared" si="80"/>
        <v>67.256055363321806</v>
      </c>
      <c r="E877" s="64">
        <f t="shared" si="81"/>
        <v>81.415224913494825</v>
      </c>
      <c r="F877" s="65">
        <f t="shared" si="82"/>
        <v>155.04290657439449</v>
      </c>
      <c r="G877" s="64">
        <f t="shared" si="83"/>
        <v>166.37024221453288</v>
      </c>
      <c r="H877" s="66">
        <f t="shared" si="85"/>
        <v>26.500692041522491</v>
      </c>
      <c r="I877" s="66">
        <f t="shared" si="84"/>
        <v>28.393598615916954</v>
      </c>
      <c r="J877" s="74">
        <v>0.63096885813148784</v>
      </c>
      <c r="K877" s="61"/>
      <c r="L877" s="62"/>
      <c r="M877" s="55"/>
      <c r="N877" s="55"/>
      <c r="O877" s="55"/>
      <c r="P877" s="55"/>
      <c r="Q877" s="75"/>
      <c r="R877" s="75"/>
      <c r="S877" s="76"/>
    </row>
    <row r="878" spans="1:19" x14ac:dyDescent="0.2">
      <c r="A878" s="70">
        <v>868</v>
      </c>
      <c r="B878" s="61">
        <v>0.70760368663594486</v>
      </c>
      <c r="C878" s="62">
        <v>40</v>
      </c>
      <c r="D878" s="71">
        <f t="shared" si="80"/>
        <v>67.222350230414762</v>
      </c>
      <c r="E878" s="64">
        <f t="shared" si="81"/>
        <v>81.374423963133665</v>
      </c>
      <c r="F878" s="65">
        <f t="shared" si="82"/>
        <v>154.96520737327194</v>
      </c>
      <c r="G878" s="64">
        <f t="shared" si="83"/>
        <v>166.28686635944703</v>
      </c>
      <c r="H878" s="66">
        <f t="shared" si="85"/>
        <v>26.48951612903226</v>
      </c>
      <c r="I878" s="66">
        <f t="shared" si="84"/>
        <v>28.381624423963135</v>
      </c>
      <c r="J878" s="74">
        <v>0.63070276497695854</v>
      </c>
      <c r="K878" s="61"/>
      <c r="L878" s="62"/>
      <c r="M878" s="55"/>
      <c r="N878" s="55"/>
      <c r="O878" s="55"/>
      <c r="P878" s="55"/>
      <c r="Q878" s="75"/>
      <c r="R878" s="75"/>
      <c r="S878" s="76"/>
    </row>
    <row r="879" spans="1:19" x14ac:dyDescent="0.2">
      <c r="A879" s="70">
        <v>869</v>
      </c>
      <c r="B879" s="61">
        <v>0.7072497123130036</v>
      </c>
      <c r="C879" s="62">
        <v>40</v>
      </c>
      <c r="D879" s="71">
        <f t="shared" si="80"/>
        <v>67.188722669735341</v>
      </c>
      <c r="E879" s="64">
        <f t="shared" si="81"/>
        <v>81.33371691599541</v>
      </c>
      <c r="F879" s="65">
        <f t="shared" si="82"/>
        <v>154.88768699654779</v>
      </c>
      <c r="G879" s="64">
        <f t="shared" si="83"/>
        <v>166.20368239355585</v>
      </c>
      <c r="H879" s="66">
        <f t="shared" si="85"/>
        <v>26.478365937859607</v>
      </c>
      <c r="I879" s="66">
        <f t="shared" si="84"/>
        <v>28.369677790563863</v>
      </c>
      <c r="J879" s="74">
        <v>0.63043728423475254</v>
      </c>
      <c r="K879" s="61"/>
      <c r="L879" s="62"/>
      <c r="M879" s="55"/>
      <c r="N879" s="55"/>
      <c r="O879" s="55"/>
      <c r="P879" s="55"/>
      <c r="Q879" s="75"/>
      <c r="R879" s="75"/>
      <c r="S879" s="76"/>
    </row>
    <row r="880" spans="1:19" x14ac:dyDescent="0.2">
      <c r="A880" s="70">
        <v>870</v>
      </c>
      <c r="B880" s="61">
        <v>0.70689655172413801</v>
      </c>
      <c r="C880" s="62">
        <v>40</v>
      </c>
      <c r="D880" s="71">
        <f t="shared" si="80"/>
        <v>67.15517241379311</v>
      </c>
      <c r="E880" s="64">
        <f t="shared" si="81"/>
        <v>81.293103448275872</v>
      </c>
      <c r="F880" s="65">
        <f t="shared" si="82"/>
        <v>154.81034482758622</v>
      </c>
      <c r="G880" s="64">
        <f t="shared" si="83"/>
        <v>166.12068965517244</v>
      </c>
      <c r="H880" s="66">
        <f t="shared" si="85"/>
        <v>26.467241379310348</v>
      </c>
      <c r="I880" s="66">
        <f t="shared" si="84"/>
        <v>28.357758620689658</v>
      </c>
      <c r="J880" s="74">
        <v>0.63017241379310351</v>
      </c>
      <c r="K880" s="61"/>
      <c r="L880" s="62"/>
      <c r="M880" s="55"/>
      <c r="N880" s="55"/>
      <c r="O880" s="55"/>
      <c r="P880" s="55"/>
      <c r="Q880" s="75"/>
      <c r="R880" s="75"/>
      <c r="S880" s="76"/>
    </row>
    <row r="881" spans="1:19" x14ac:dyDescent="0.2">
      <c r="A881" s="70">
        <v>871</v>
      </c>
      <c r="B881" s="61">
        <v>0.70654420206659019</v>
      </c>
      <c r="C881" s="62">
        <v>40</v>
      </c>
      <c r="D881" s="71">
        <f t="shared" si="80"/>
        <v>67.121699196326063</v>
      </c>
      <c r="E881" s="64">
        <f t="shared" si="81"/>
        <v>81.252583237657873</v>
      </c>
      <c r="F881" s="65">
        <f t="shared" si="82"/>
        <v>154.73318025258325</v>
      </c>
      <c r="G881" s="64">
        <f t="shared" si="83"/>
        <v>166.0378874856487</v>
      </c>
      <c r="H881" s="66">
        <f t="shared" si="85"/>
        <v>26.456142365097591</v>
      </c>
      <c r="I881" s="66">
        <f t="shared" si="84"/>
        <v>28.345866819747418</v>
      </c>
      <c r="J881" s="74">
        <v>0.62990815154994262</v>
      </c>
      <c r="K881" s="61"/>
      <c r="L881" s="62"/>
      <c r="M881" s="55"/>
      <c r="N881" s="55"/>
      <c r="O881" s="55"/>
      <c r="P881" s="55"/>
      <c r="Q881" s="75"/>
      <c r="R881" s="75"/>
      <c r="S881" s="76"/>
    </row>
    <row r="882" spans="1:19" x14ac:dyDescent="0.2">
      <c r="A882" s="70">
        <v>872</v>
      </c>
      <c r="B882" s="61">
        <v>0.70619266055045871</v>
      </c>
      <c r="C882" s="62">
        <v>40</v>
      </c>
      <c r="D882" s="71">
        <f t="shared" si="80"/>
        <v>67.088302752293572</v>
      </c>
      <c r="E882" s="64">
        <f t="shared" si="81"/>
        <v>81.212155963302749</v>
      </c>
      <c r="F882" s="65">
        <f t="shared" si="82"/>
        <v>154.65619266055046</v>
      </c>
      <c r="G882" s="64">
        <f t="shared" si="83"/>
        <v>165.9552752293578</v>
      </c>
      <c r="H882" s="66">
        <f t="shared" si="85"/>
        <v>26.44506880733945</v>
      </c>
      <c r="I882" s="66">
        <f t="shared" si="84"/>
        <v>28.334002293577981</v>
      </c>
      <c r="J882" s="74">
        <v>0.62964449541284406</v>
      </c>
      <c r="K882" s="61"/>
      <c r="L882" s="62"/>
      <c r="M882" s="55"/>
      <c r="N882" s="55"/>
      <c r="O882" s="55"/>
      <c r="P882" s="55"/>
      <c r="Q882" s="75"/>
      <c r="R882" s="75"/>
      <c r="S882" s="76"/>
    </row>
    <row r="883" spans="1:19" x14ac:dyDescent="0.2">
      <c r="A883" s="70">
        <v>873</v>
      </c>
      <c r="B883" s="61">
        <v>0.70584192439862536</v>
      </c>
      <c r="C883" s="62">
        <v>40</v>
      </c>
      <c r="D883" s="71">
        <f t="shared" si="80"/>
        <v>67.054982817869416</v>
      </c>
      <c r="E883" s="64">
        <f t="shared" si="81"/>
        <v>81.171821305841917</v>
      </c>
      <c r="F883" s="65">
        <f t="shared" si="82"/>
        <v>154.57938144329896</v>
      </c>
      <c r="G883" s="64">
        <f t="shared" si="83"/>
        <v>165.87285223367695</v>
      </c>
      <c r="H883" s="66">
        <f t="shared" si="85"/>
        <v>26.434020618556701</v>
      </c>
      <c r="I883" s="66">
        <f t="shared" si="84"/>
        <v>28.322164948453608</v>
      </c>
      <c r="J883" s="74">
        <v>0.62938144329896906</v>
      </c>
      <c r="K883" s="61"/>
      <c r="L883" s="62"/>
      <c r="M883" s="55"/>
      <c r="N883" s="55"/>
      <c r="O883" s="55"/>
      <c r="P883" s="55"/>
      <c r="Q883" s="75"/>
      <c r="R883" s="75"/>
      <c r="S883" s="76"/>
    </row>
    <row r="884" spans="1:19" x14ac:dyDescent="0.2">
      <c r="A884" s="70">
        <v>874</v>
      </c>
      <c r="B884" s="61">
        <v>0.7054919908466819</v>
      </c>
      <c r="C884" s="62">
        <v>40</v>
      </c>
      <c r="D884" s="71">
        <f t="shared" si="80"/>
        <v>67.021739130434781</v>
      </c>
      <c r="E884" s="64">
        <f t="shared" si="81"/>
        <v>81.131578947368425</v>
      </c>
      <c r="F884" s="65">
        <f t="shared" si="82"/>
        <v>154.50274599542334</v>
      </c>
      <c r="G884" s="64">
        <f t="shared" si="83"/>
        <v>165.79061784897024</v>
      </c>
      <c r="H884" s="66">
        <f t="shared" si="85"/>
        <v>26.42299771167048</v>
      </c>
      <c r="I884" s="66">
        <f t="shared" si="84"/>
        <v>28.310354691075514</v>
      </c>
      <c r="J884" s="74">
        <v>0.62911899313501141</v>
      </c>
      <c r="K884" s="61"/>
      <c r="L884" s="62"/>
      <c r="M884" s="55"/>
      <c r="N884" s="55"/>
      <c r="O884" s="55"/>
      <c r="P884" s="55"/>
      <c r="Q884" s="75"/>
      <c r="R884" s="75"/>
      <c r="S884" s="76"/>
    </row>
    <row r="885" spans="1:19" x14ac:dyDescent="0.2">
      <c r="A885" s="70">
        <v>875</v>
      </c>
      <c r="B885" s="61">
        <v>0.70514285714285718</v>
      </c>
      <c r="C885" s="62">
        <v>40</v>
      </c>
      <c r="D885" s="71">
        <f t="shared" si="80"/>
        <v>66.988571428571433</v>
      </c>
      <c r="E885" s="64">
        <f t="shared" si="81"/>
        <v>81.09142857142858</v>
      </c>
      <c r="F885" s="65">
        <f t="shared" si="82"/>
        <v>154.42628571428571</v>
      </c>
      <c r="G885" s="64">
        <f t="shared" si="83"/>
        <v>165.70857142857145</v>
      </c>
      <c r="H885" s="66">
        <f t="shared" si="85"/>
        <v>26.411999999999995</v>
      </c>
      <c r="I885" s="66">
        <f t="shared" si="84"/>
        <v>28.298571428571424</v>
      </c>
      <c r="J885" s="74">
        <v>0.62885714285714278</v>
      </c>
      <c r="K885" s="61"/>
      <c r="L885" s="62"/>
      <c r="M885" s="55"/>
      <c r="N885" s="55"/>
      <c r="O885" s="55"/>
      <c r="P885" s="55"/>
      <c r="Q885" s="75"/>
      <c r="R885" s="75"/>
      <c r="S885" s="76"/>
    </row>
    <row r="886" spans="1:19" x14ac:dyDescent="0.2">
      <c r="A886" s="70">
        <v>876</v>
      </c>
      <c r="B886" s="61">
        <v>0.70479452054794522</v>
      </c>
      <c r="C886" s="62">
        <v>40</v>
      </c>
      <c r="D886" s="71">
        <f t="shared" si="80"/>
        <v>66.955479452054803</v>
      </c>
      <c r="E886" s="64">
        <f t="shared" si="81"/>
        <v>81.051369863013704</v>
      </c>
      <c r="F886" s="65">
        <f t="shared" si="82"/>
        <v>154.35</v>
      </c>
      <c r="G886" s="64">
        <f t="shared" si="83"/>
        <v>165.62671232876713</v>
      </c>
      <c r="H886" s="66">
        <f t="shared" si="85"/>
        <v>26.401027397260279</v>
      </c>
      <c r="I886" s="66">
        <f t="shared" si="84"/>
        <v>28.286815068493155</v>
      </c>
      <c r="J886" s="74">
        <v>0.62859589041095898</v>
      </c>
      <c r="K886" s="61"/>
      <c r="L886" s="62"/>
      <c r="M886" s="55"/>
      <c r="N886" s="55"/>
      <c r="O886" s="55"/>
      <c r="P886" s="55"/>
      <c r="Q886" s="75"/>
      <c r="R886" s="75"/>
      <c r="S886" s="76"/>
    </row>
    <row r="887" spans="1:19" x14ac:dyDescent="0.2">
      <c r="A887" s="70">
        <v>877</v>
      </c>
      <c r="B887" s="61">
        <v>0.70444697833523384</v>
      </c>
      <c r="C887" s="62">
        <v>40</v>
      </c>
      <c r="D887" s="71">
        <f t="shared" si="80"/>
        <v>66.922462941847215</v>
      </c>
      <c r="E887" s="64">
        <f t="shared" si="81"/>
        <v>81.011402508551896</v>
      </c>
      <c r="F887" s="65">
        <f t="shared" si="82"/>
        <v>154.27388825541621</v>
      </c>
      <c r="G887" s="64">
        <f t="shared" si="83"/>
        <v>165.54503990877996</v>
      </c>
      <c r="H887" s="66">
        <f t="shared" si="85"/>
        <v>26.390079817559858</v>
      </c>
      <c r="I887" s="66">
        <f t="shared" si="84"/>
        <v>28.275085518814134</v>
      </c>
      <c r="J887" s="74">
        <v>0.62833523375142519</v>
      </c>
      <c r="K887" s="61"/>
      <c r="L887" s="62"/>
      <c r="M887" s="55"/>
      <c r="N887" s="55"/>
      <c r="O887" s="55"/>
      <c r="P887" s="55"/>
      <c r="Q887" s="75"/>
      <c r="R887" s="75"/>
      <c r="S887" s="76"/>
    </row>
    <row r="888" spans="1:19" x14ac:dyDescent="0.2">
      <c r="A888" s="70">
        <v>878</v>
      </c>
      <c r="B888" s="61">
        <v>0.70410022779043291</v>
      </c>
      <c r="C888" s="62">
        <v>40</v>
      </c>
      <c r="D888" s="71">
        <f t="shared" si="80"/>
        <v>66.889521640091132</v>
      </c>
      <c r="E888" s="64">
        <f t="shared" si="81"/>
        <v>80.971526195899784</v>
      </c>
      <c r="F888" s="65">
        <f t="shared" si="82"/>
        <v>154.19794988610479</v>
      </c>
      <c r="G888" s="64">
        <f t="shared" si="83"/>
        <v>165.46355353075174</v>
      </c>
      <c r="H888" s="66">
        <f t="shared" si="85"/>
        <v>26.379157175398632</v>
      </c>
      <c r="I888" s="66">
        <f t="shared" si="84"/>
        <v>28.263382687927106</v>
      </c>
      <c r="J888" s="74">
        <v>0.6280751708428246</v>
      </c>
      <c r="K888" s="61"/>
      <c r="L888" s="62"/>
      <c r="M888" s="55"/>
      <c r="N888" s="55"/>
      <c r="O888" s="55"/>
      <c r="P888" s="55"/>
      <c r="Q888" s="75"/>
      <c r="R888" s="75"/>
      <c r="S888" s="76"/>
    </row>
    <row r="889" spans="1:19" x14ac:dyDescent="0.2">
      <c r="A889" s="70">
        <v>879</v>
      </c>
      <c r="B889" s="61">
        <v>0.70375426621160408</v>
      </c>
      <c r="C889" s="62">
        <v>40</v>
      </c>
      <c r="D889" s="71">
        <f t="shared" si="80"/>
        <v>66.856655290102381</v>
      </c>
      <c r="E889" s="64">
        <f t="shared" si="81"/>
        <v>80.931740614334473</v>
      </c>
      <c r="F889" s="65">
        <f t="shared" si="82"/>
        <v>154.1221843003413</v>
      </c>
      <c r="G889" s="64">
        <f t="shared" si="83"/>
        <v>165.38225255972696</v>
      </c>
      <c r="H889" s="66">
        <f t="shared" si="85"/>
        <v>26.368259385665525</v>
      </c>
      <c r="I889" s="66">
        <f t="shared" si="84"/>
        <v>28.251706484641634</v>
      </c>
      <c r="J889" s="74">
        <v>0.62781569965870299</v>
      </c>
      <c r="K889" s="61"/>
      <c r="L889" s="62"/>
      <c r="M889" s="55"/>
      <c r="N889" s="55"/>
      <c r="O889" s="55"/>
      <c r="P889" s="55"/>
      <c r="Q889" s="75"/>
      <c r="R889" s="75"/>
      <c r="S889" s="76"/>
    </row>
    <row r="890" spans="1:19" x14ac:dyDescent="0.2">
      <c r="A890" s="70">
        <v>880</v>
      </c>
      <c r="B890" s="61">
        <v>0.70340909090909098</v>
      </c>
      <c r="C890" s="62">
        <v>40</v>
      </c>
      <c r="D890" s="71">
        <f t="shared" si="80"/>
        <v>66.82386363636364</v>
      </c>
      <c r="E890" s="64">
        <f t="shared" si="81"/>
        <v>80.892045454545467</v>
      </c>
      <c r="F890" s="65">
        <f t="shared" si="82"/>
        <v>154.04659090909092</v>
      </c>
      <c r="G890" s="64">
        <f t="shared" si="83"/>
        <v>165.30113636363637</v>
      </c>
      <c r="H890" s="66">
        <f t="shared" si="85"/>
        <v>26.357386363636365</v>
      </c>
      <c r="I890" s="66">
        <f t="shared" si="84"/>
        <v>28.24005681818182</v>
      </c>
      <c r="J890" s="74">
        <v>0.62755681818181819</v>
      </c>
      <c r="K890" s="61"/>
      <c r="L890" s="62"/>
      <c r="M890" s="55"/>
      <c r="N890" s="55"/>
      <c r="O890" s="55"/>
      <c r="P890" s="55"/>
      <c r="Q890" s="75"/>
      <c r="R890" s="75"/>
      <c r="S890" s="76"/>
    </row>
    <row r="891" spans="1:19" x14ac:dyDescent="0.2">
      <c r="A891" s="70">
        <v>881</v>
      </c>
      <c r="B891" s="61">
        <v>0.70306469920544834</v>
      </c>
      <c r="C891" s="62">
        <v>40</v>
      </c>
      <c r="D891" s="71">
        <f t="shared" si="80"/>
        <v>66.791146424517592</v>
      </c>
      <c r="E891" s="64">
        <f t="shared" si="81"/>
        <v>80.852440408626563</v>
      </c>
      <c r="F891" s="65">
        <f t="shared" si="82"/>
        <v>153.97116912599319</v>
      </c>
      <c r="G891" s="64">
        <f t="shared" si="83"/>
        <v>165.22020431328036</v>
      </c>
      <c r="H891" s="66">
        <f t="shared" si="85"/>
        <v>26.346538024971625</v>
      </c>
      <c r="I891" s="66">
        <f t="shared" si="84"/>
        <v>28.228433598183884</v>
      </c>
      <c r="J891" s="74">
        <v>0.62729852440408629</v>
      </c>
      <c r="K891" s="61"/>
      <c r="L891" s="62"/>
      <c r="M891" s="55"/>
      <c r="N891" s="55"/>
      <c r="O891" s="55"/>
      <c r="P891" s="55"/>
      <c r="Q891" s="75"/>
      <c r="R891" s="75"/>
      <c r="S891" s="76"/>
    </row>
    <row r="892" spans="1:19" x14ac:dyDescent="0.2">
      <c r="A892" s="70">
        <v>882</v>
      </c>
      <c r="B892" s="61">
        <v>0.70272108843537417</v>
      </c>
      <c r="C892" s="62">
        <v>40</v>
      </c>
      <c r="D892" s="71">
        <f t="shared" si="80"/>
        <v>66.758503401360542</v>
      </c>
      <c r="E892" s="64">
        <f t="shared" si="81"/>
        <v>80.812925170068027</v>
      </c>
      <c r="F892" s="65">
        <f t="shared" si="82"/>
        <v>153.89591836734695</v>
      </c>
      <c r="G892" s="64">
        <f t="shared" si="83"/>
        <v>165.13945578231292</v>
      </c>
      <c r="H892" s="66">
        <f t="shared" si="85"/>
        <v>26.335714285714285</v>
      </c>
      <c r="I892" s="66">
        <f t="shared" si="84"/>
        <v>28.216836734693878</v>
      </c>
      <c r="J892" s="74">
        <v>0.62704081632653064</v>
      </c>
      <c r="K892" s="61"/>
      <c r="L892" s="62"/>
      <c r="M892" s="55"/>
      <c r="N892" s="55"/>
      <c r="O892" s="55"/>
      <c r="P892" s="55"/>
      <c r="Q892" s="75"/>
      <c r="R892" s="75"/>
      <c r="S892" s="76"/>
    </row>
    <row r="893" spans="1:19" x14ac:dyDescent="0.2">
      <c r="A893" s="70">
        <v>883</v>
      </c>
      <c r="B893" s="61">
        <v>0.70237825594563985</v>
      </c>
      <c r="C893" s="62">
        <v>40</v>
      </c>
      <c r="D893" s="71">
        <f t="shared" si="80"/>
        <v>66.725934314835783</v>
      </c>
      <c r="E893" s="64">
        <f t="shared" si="81"/>
        <v>80.773499433748583</v>
      </c>
      <c r="F893" s="65">
        <f t="shared" si="82"/>
        <v>153.82083805209513</v>
      </c>
      <c r="G893" s="64">
        <f t="shared" si="83"/>
        <v>165.05889014722536</v>
      </c>
      <c r="H893" s="66">
        <f t="shared" si="85"/>
        <v>26.324915062287655</v>
      </c>
      <c r="I893" s="66">
        <f t="shared" si="84"/>
        <v>28.205266138165346</v>
      </c>
      <c r="J893" s="74">
        <v>0.62678369195922989</v>
      </c>
      <c r="K893" s="61"/>
      <c r="L893" s="62"/>
      <c r="M893" s="55"/>
      <c r="N893" s="55"/>
      <c r="O893" s="55"/>
      <c r="P893" s="55"/>
      <c r="Q893" s="75"/>
      <c r="R893" s="75"/>
      <c r="S893" s="76"/>
    </row>
    <row r="894" spans="1:19" x14ac:dyDescent="0.2">
      <c r="A894" s="70">
        <v>884</v>
      </c>
      <c r="B894" s="61">
        <v>0.70203619909502268</v>
      </c>
      <c r="C894" s="62">
        <v>40</v>
      </c>
      <c r="D894" s="71">
        <f t="shared" si="80"/>
        <v>66.693438914027155</v>
      </c>
      <c r="E894" s="64">
        <f t="shared" si="81"/>
        <v>80.734162895927611</v>
      </c>
      <c r="F894" s="65">
        <f t="shared" si="82"/>
        <v>153.74592760180997</v>
      </c>
      <c r="G894" s="64">
        <f t="shared" si="83"/>
        <v>164.97850678733033</v>
      </c>
      <c r="H894" s="66">
        <f t="shared" si="85"/>
        <v>26.314140271493212</v>
      </c>
      <c r="I894" s="66">
        <f t="shared" si="84"/>
        <v>28.193721719457013</v>
      </c>
      <c r="J894" s="74">
        <v>0.62652714932126696</v>
      </c>
      <c r="K894" s="61"/>
      <c r="L894" s="62"/>
      <c r="M894" s="55"/>
      <c r="N894" s="55"/>
      <c r="O894" s="55"/>
      <c r="P894" s="55"/>
      <c r="Q894" s="75"/>
      <c r="R894" s="75"/>
      <c r="S894" s="76"/>
    </row>
    <row r="895" spans="1:19" x14ac:dyDescent="0.2">
      <c r="A895" s="70">
        <v>885</v>
      </c>
      <c r="B895" s="61">
        <v>0.70169491525423733</v>
      </c>
      <c r="C895" s="62">
        <v>40</v>
      </c>
      <c r="D895" s="71">
        <f t="shared" si="80"/>
        <v>66.66101694915254</v>
      </c>
      <c r="E895" s="64">
        <f t="shared" si="81"/>
        <v>80.694915254237287</v>
      </c>
      <c r="F895" s="65">
        <f t="shared" si="82"/>
        <v>153.67118644067799</v>
      </c>
      <c r="G895" s="64">
        <f t="shared" si="83"/>
        <v>164.89830508474577</v>
      </c>
      <c r="H895" s="66">
        <f t="shared" si="85"/>
        <v>26.303389830508472</v>
      </c>
      <c r="I895" s="66">
        <f t="shared" si="84"/>
        <v>28.182203389830505</v>
      </c>
      <c r="J895" s="74">
        <v>0.62627118644067792</v>
      </c>
      <c r="K895" s="61"/>
      <c r="L895" s="62"/>
      <c r="M895" s="55"/>
      <c r="N895" s="55"/>
      <c r="O895" s="55"/>
      <c r="P895" s="55"/>
      <c r="Q895" s="75"/>
      <c r="R895" s="75"/>
      <c r="S895" s="76"/>
    </row>
    <row r="896" spans="1:19" x14ac:dyDescent="0.2">
      <c r="A896" s="70">
        <v>886</v>
      </c>
      <c r="B896" s="61">
        <v>0.70135440180586917</v>
      </c>
      <c r="C896" s="62">
        <v>40</v>
      </c>
      <c r="D896" s="71">
        <f t="shared" si="80"/>
        <v>66.628668171557564</v>
      </c>
      <c r="E896" s="64">
        <f t="shared" si="81"/>
        <v>80.655756207674955</v>
      </c>
      <c r="F896" s="65">
        <f t="shared" si="82"/>
        <v>153.59661399548534</v>
      </c>
      <c r="G896" s="64">
        <f t="shared" si="83"/>
        <v>164.81828442437924</v>
      </c>
      <c r="H896" s="66">
        <f t="shared" si="85"/>
        <v>26.292663656884876</v>
      </c>
      <c r="I896" s="66">
        <f t="shared" si="84"/>
        <v>28.170711060948083</v>
      </c>
      <c r="J896" s="74">
        <v>0.62601580135440182</v>
      </c>
      <c r="K896" s="61"/>
      <c r="L896" s="62"/>
      <c r="M896" s="55"/>
      <c r="N896" s="55"/>
      <c r="O896" s="55"/>
      <c r="P896" s="55"/>
      <c r="Q896" s="75"/>
      <c r="R896" s="75"/>
      <c r="S896" s="76"/>
    </row>
    <row r="897" spans="1:19" x14ac:dyDescent="0.2">
      <c r="A897" s="70">
        <v>887</v>
      </c>
      <c r="B897" s="61">
        <v>0.70101465614430669</v>
      </c>
      <c r="C897" s="62">
        <v>40</v>
      </c>
      <c r="D897" s="71">
        <f t="shared" si="80"/>
        <v>66.596392333709133</v>
      </c>
      <c r="E897" s="64">
        <f t="shared" si="81"/>
        <v>80.616685456595263</v>
      </c>
      <c r="F897" s="65">
        <f t="shared" si="82"/>
        <v>153.52220969560315</v>
      </c>
      <c r="G897" s="64">
        <f t="shared" si="83"/>
        <v>164.73844419391207</v>
      </c>
      <c r="H897" s="66">
        <f t="shared" si="85"/>
        <v>26.281961668545655</v>
      </c>
      <c r="I897" s="66">
        <f t="shared" si="84"/>
        <v>28.159244644870345</v>
      </c>
      <c r="J897" s="74">
        <v>0.62576099210822989</v>
      </c>
      <c r="K897" s="61"/>
      <c r="L897" s="62"/>
      <c r="M897" s="55"/>
      <c r="N897" s="55"/>
      <c r="O897" s="55"/>
      <c r="P897" s="55"/>
      <c r="Q897" s="75"/>
      <c r="R897" s="75"/>
      <c r="S897" s="76"/>
    </row>
    <row r="898" spans="1:19" x14ac:dyDescent="0.2">
      <c r="A898" s="70">
        <v>888</v>
      </c>
      <c r="B898" s="61">
        <v>0.70067567567567568</v>
      </c>
      <c r="C898" s="62">
        <v>40</v>
      </c>
      <c r="D898" s="71">
        <f t="shared" si="80"/>
        <v>66.564189189189193</v>
      </c>
      <c r="E898" s="64">
        <f t="shared" si="81"/>
        <v>80.577702702702709</v>
      </c>
      <c r="F898" s="65">
        <f t="shared" si="82"/>
        <v>153.44797297297296</v>
      </c>
      <c r="G898" s="64">
        <f t="shared" si="83"/>
        <v>164.65878378378378</v>
      </c>
      <c r="H898" s="66">
        <f t="shared" si="85"/>
        <v>26.271283783783783</v>
      </c>
      <c r="I898" s="66">
        <f t="shared" si="84"/>
        <v>28.147804054054053</v>
      </c>
      <c r="J898" s="74">
        <v>0.62550675675675671</v>
      </c>
      <c r="K898" s="61"/>
      <c r="L898" s="62"/>
      <c r="M898" s="55"/>
      <c r="N898" s="55"/>
      <c r="O898" s="55"/>
      <c r="P898" s="55"/>
      <c r="Q898" s="75"/>
      <c r="R898" s="75"/>
      <c r="S898" s="76"/>
    </row>
    <row r="899" spans="1:19" x14ac:dyDescent="0.2">
      <c r="A899" s="70">
        <v>889</v>
      </c>
      <c r="B899" s="61">
        <v>0.70033745781777279</v>
      </c>
      <c r="C899" s="62">
        <v>40</v>
      </c>
      <c r="D899" s="71">
        <f t="shared" si="80"/>
        <v>66.532058492688421</v>
      </c>
      <c r="E899" s="64">
        <f t="shared" si="81"/>
        <v>80.538807649043875</v>
      </c>
      <c r="F899" s="65">
        <f t="shared" si="82"/>
        <v>153.37390326209223</v>
      </c>
      <c r="G899" s="64">
        <f t="shared" si="83"/>
        <v>164.57930258717661</v>
      </c>
      <c r="H899" s="66">
        <f t="shared" si="85"/>
        <v>26.260629921259842</v>
      </c>
      <c r="I899" s="66">
        <f t="shared" si="84"/>
        <v>28.136389201349832</v>
      </c>
      <c r="J899" s="74">
        <v>0.62525309336332957</v>
      </c>
      <c r="K899" s="61"/>
      <c r="L899" s="62"/>
      <c r="M899" s="55"/>
      <c r="N899" s="55"/>
      <c r="O899" s="55"/>
      <c r="P899" s="55"/>
      <c r="Q899" s="75"/>
      <c r="R899" s="75"/>
      <c r="S899" s="76"/>
    </row>
    <row r="900" spans="1:19" x14ac:dyDescent="0.2">
      <c r="A900" s="70">
        <v>890</v>
      </c>
      <c r="B900" s="61">
        <v>0.7</v>
      </c>
      <c r="C900" s="62">
        <v>40</v>
      </c>
      <c r="D900" s="71">
        <f t="shared" si="80"/>
        <v>66.5</v>
      </c>
      <c r="E900" s="64">
        <f t="shared" si="81"/>
        <v>80.5</v>
      </c>
      <c r="F900" s="65">
        <f t="shared" si="82"/>
        <v>153.29999999999998</v>
      </c>
      <c r="G900" s="64">
        <f t="shared" si="83"/>
        <v>164.5</v>
      </c>
      <c r="H900" s="66">
        <f t="shared" si="85"/>
        <v>26.25</v>
      </c>
      <c r="I900" s="66">
        <f t="shared" si="84"/>
        <v>28.125</v>
      </c>
      <c r="J900" s="74">
        <v>0.625</v>
      </c>
      <c r="K900" s="61"/>
      <c r="L900" s="62"/>
      <c r="M900" s="55"/>
      <c r="N900" s="55"/>
      <c r="O900" s="55"/>
      <c r="P900" s="55"/>
      <c r="Q900" s="75"/>
      <c r="R900" s="75"/>
      <c r="S900" s="76"/>
    </row>
    <row r="901" spans="1:19" x14ac:dyDescent="0.2">
      <c r="A901" s="70">
        <v>891</v>
      </c>
      <c r="B901" s="61">
        <v>0.69966329966329965</v>
      </c>
      <c r="C901" s="62">
        <v>40</v>
      </c>
      <c r="D901" s="71">
        <f t="shared" si="80"/>
        <v>66.468013468013467</v>
      </c>
      <c r="E901" s="64">
        <f t="shared" si="81"/>
        <v>80.46127946127946</v>
      </c>
      <c r="F901" s="65">
        <f t="shared" si="82"/>
        <v>153.22626262626261</v>
      </c>
      <c r="G901" s="64">
        <f t="shared" si="83"/>
        <v>164.4208754208754</v>
      </c>
      <c r="H901" s="66">
        <f t="shared" si="85"/>
        <v>26.239393939393938</v>
      </c>
      <c r="I901" s="66">
        <f t="shared" si="84"/>
        <v>28.113636363636363</v>
      </c>
      <c r="J901" s="74">
        <v>0.62474747474747472</v>
      </c>
      <c r="K901" s="61"/>
      <c r="L901" s="62"/>
      <c r="M901" s="55"/>
      <c r="N901" s="55"/>
      <c r="O901" s="55"/>
      <c r="P901" s="55"/>
      <c r="Q901" s="75"/>
      <c r="R901" s="75"/>
      <c r="S901" s="76"/>
    </row>
    <row r="902" spans="1:19" x14ac:dyDescent="0.2">
      <c r="A902" s="70">
        <v>892</v>
      </c>
      <c r="B902" s="61">
        <v>0.69932735426008963</v>
      </c>
      <c r="C902" s="62">
        <v>40</v>
      </c>
      <c r="D902" s="71">
        <f t="shared" si="80"/>
        <v>66.436098654708516</v>
      </c>
      <c r="E902" s="64">
        <f t="shared" si="81"/>
        <v>80.422645739910308</v>
      </c>
      <c r="F902" s="65">
        <f t="shared" si="82"/>
        <v>153.15269058295962</v>
      </c>
      <c r="G902" s="64">
        <f t="shared" si="83"/>
        <v>164.34192825112106</v>
      </c>
      <c r="H902" s="66">
        <f t="shared" si="85"/>
        <v>26.228811659192825</v>
      </c>
      <c r="I902" s="66">
        <f t="shared" si="84"/>
        <v>28.102298206278025</v>
      </c>
      <c r="J902" s="74">
        <v>0.62449551569506723</v>
      </c>
      <c r="K902" s="61"/>
      <c r="L902" s="62"/>
      <c r="M902" s="55"/>
      <c r="N902" s="55"/>
      <c r="O902" s="55"/>
      <c r="P902" s="55"/>
      <c r="Q902" s="75"/>
      <c r="R902" s="75"/>
      <c r="S902" s="76"/>
    </row>
    <row r="903" spans="1:19" x14ac:dyDescent="0.2">
      <c r="A903" s="70">
        <v>893</v>
      </c>
      <c r="B903" s="61">
        <v>0.69899216125419938</v>
      </c>
      <c r="C903" s="62">
        <v>40</v>
      </c>
      <c r="D903" s="71">
        <f t="shared" si="80"/>
        <v>66.404255319148945</v>
      </c>
      <c r="E903" s="64">
        <f t="shared" si="81"/>
        <v>80.384098544232927</v>
      </c>
      <c r="F903" s="65">
        <f t="shared" si="82"/>
        <v>153.07928331466965</v>
      </c>
      <c r="G903" s="64">
        <f t="shared" si="83"/>
        <v>164.26315789473685</v>
      </c>
      <c r="H903" s="66">
        <f t="shared" si="85"/>
        <v>26.218253079507278</v>
      </c>
      <c r="I903" s="66">
        <f t="shared" si="84"/>
        <v>28.090985442329227</v>
      </c>
      <c r="J903" s="74">
        <v>0.62424412094064952</v>
      </c>
      <c r="K903" s="61"/>
      <c r="L903" s="62"/>
      <c r="M903" s="55"/>
      <c r="N903" s="55"/>
      <c r="O903" s="55"/>
      <c r="P903" s="55"/>
      <c r="Q903" s="75"/>
      <c r="R903" s="75"/>
      <c r="S903" s="76"/>
    </row>
    <row r="904" spans="1:19" x14ac:dyDescent="0.2">
      <c r="A904" s="70">
        <v>894</v>
      </c>
      <c r="B904" s="61">
        <v>0.69865771812080546</v>
      </c>
      <c r="C904" s="62">
        <v>40</v>
      </c>
      <c r="D904" s="71">
        <f t="shared" si="80"/>
        <v>66.372483221476514</v>
      </c>
      <c r="E904" s="64">
        <f t="shared" si="81"/>
        <v>80.345637583892625</v>
      </c>
      <c r="F904" s="65">
        <f t="shared" si="82"/>
        <v>153.00604026845639</v>
      </c>
      <c r="G904" s="64">
        <f t="shared" si="83"/>
        <v>164.18456375838929</v>
      </c>
      <c r="H904" s="66">
        <f t="shared" si="85"/>
        <v>26.207718120805367</v>
      </c>
      <c r="I904" s="66">
        <f t="shared" si="84"/>
        <v>28.07969798657718</v>
      </c>
      <c r="J904" s="74">
        <v>0.62399328859060399</v>
      </c>
      <c r="K904" s="61"/>
      <c r="L904" s="62"/>
      <c r="M904" s="55"/>
      <c r="N904" s="55"/>
      <c r="O904" s="55"/>
      <c r="P904" s="55"/>
      <c r="Q904" s="75"/>
      <c r="R904" s="75"/>
      <c r="S904" s="76"/>
    </row>
    <row r="905" spans="1:19" x14ac:dyDescent="0.2">
      <c r="A905" s="70">
        <v>895</v>
      </c>
      <c r="B905" s="61">
        <v>0.69832402234636881</v>
      </c>
      <c r="C905" s="62">
        <v>40</v>
      </c>
      <c r="D905" s="71">
        <f t="shared" si="80"/>
        <v>66.34078212290504</v>
      </c>
      <c r="E905" s="64">
        <f t="shared" si="81"/>
        <v>80.307262569832417</v>
      </c>
      <c r="F905" s="65">
        <f t="shared" si="82"/>
        <v>152.93296089385478</v>
      </c>
      <c r="G905" s="64">
        <f t="shared" si="83"/>
        <v>164.10614525139667</v>
      </c>
      <c r="H905" s="66">
        <f t="shared" si="85"/>
        <v>26.197206703910613</v>
      </c>
      <c r="I905" s="66">
        <f t="shared" si="84"/>
        <v>28.068435754189942</v>
      </c>
      <c r="J905" s="74">
        <v>0.6237430167597765</v>
      </c>
      <c r="K905" s="61"/>
      <c r="L905" s="62"/>
      <c r="M905" s="55"/>
      <c r="N905" s="55"/>
      <c r="O905" s="55"/>
      <c r="P905" s="55"/>
      <c r="Q905" s="75"/>
      <c r="R905" s="75"/>
      <c r="S905" s="76"/>
    </row>
    <row r="906" spans="1:19" x14ac:dyDescent="0.2">
      <c r="A906" s="70">
        <v>896</v>
      </c>
      <c r="B906" s="61">
        <v>0.69799107142857142</v>
      </c>
      <c r="C906" s="62">
        <v>40</v>
      </c>
      <c r="D906" s="71">
        <f t="shared" si="80"/>
        <v>66.309151785714292</v>
      </c>
      <c r="E906" s="64">
        <f t="shared" si="81"/>
        <v>80.268973214285708</v>
      </c>
      <c r="F906" s="65">
        <f t="shared" si="82"/>
        <v>152.86004464285713</v>
      </c>
      <c r="G906" s="64">
        <f t="shared" si="83"/>
        <v>164.02790178571428</v>
      </c>
      <c r="H906" s="66">
        <f t="shared" si="85"/>
        <v>26.186718749999997</v>
      </c>
      <c r="I906" s="66">
        <f t="shared" si="84"/>
        <v>28.057198660714285</v>
      </c>
      <c r="J906" s="74">
        <v>0.62349330357142851</v>
      </c>
      <c r="K906" s="61"/>
      <c r="L906" s="62"/>
      <c r="M906" s="55"/>
      <c r="N906" s="55"/>
      <c r="O906" s="55"/>
      <c r="P906" s="55"/>
      <c r="Q906" s="75"/>
      <c r="R906" s="75"/>
      <c r="S906" s="76"/>
    </row>
    <row r="907" spans="1:19" x14ac:dyDescent="0.2">
      <c r="A907" s="70">
        <v>897</v>
      </c>
      <c r="B907" s="61">
        <v>0.69765886287625423</v>
      </c>
      <c r="C907" s="62">
        <v>40</v>
      </c>
      <c r="D907" s="71">
        <f t="shared" ref="D907:D970" si="86">B907*$D$7</f>
        <v>66.277591973244157</v>
      </c>
      <c r="E907" s="64">
        <f t="shared" ref="E907:E970" si="87">B907*$E$7</f>
        <v>80.230769230769241</v>
      </c>
      <c r="F907" s="65">
        <f t="shared" ref="F907:F970" si="88">B907*$F$7</f>
        <v>152.78729096989969</v>
      </c>
      <c r="G907" s="64">
        <f t="shared" ref="G907:G970" si="89">B907*$G$7</f>
        <v>163.94983277591973</v>
      </c>
      <c r="H907" s="66">
        <f t="shared" si="85"/>
        <v>26.176254180602005</v>
      </c>
      <c r="I907" s="66">
        <f t="shared" ref="I907:I970" si="90">$I$7*J907</f>
        <v>28.045986622073574</v>
      </c>
      <c r="J907" s="74">
        <v>0.62324414715719056</v>
      </c>
      <c r="K907" s="61"/>
      <c r="L907" s="62"/>
      <c r="M907" s="55"/>
      <c r="N907" s="55"/>
      <c r="O907" s="55"/>
      <c r="P907" s="55"/>
      <c r="Q907" s="75"/>
      <c r="R907" s="75"/>
      <c r="S907" s="76"/>
    </row>
    <row r="908" spans="1:19" x14ac:dyDescent="0.2">
      <c r="A908" s="70">
        <v>898</v>
      </c>
      <c r="B908" s="61">
        <v>0.69732739420935419</v>
      </c>
      <c r="C908" s="62">
        <v>40</v>
      </c>
      <c r="D908" s="71">
        <f t="shared" si="86"/>
        <v>66.246102449888653</v>
      </c>
      <c r="E908" s="64">
        <f t="shared" si="87"/>
        <v>80.192650334075736</v>
      </c>
      <c r="F908" s="65">
        <f t="shared" si="88"/>
        <v>152.71469933184858</v>
      </c>
      <c r="G908" s="64">
        <f t="shared" si="89"/>
        <v>163.87193763919822</v>
      </c>
      <c r="H908" s="66">
        <f t="shared" ref="H908:H971" si="91">J908*$H$7</f>
        <v>26.165812917594653</v>
      </c>
      <c r="I908" s="66">
        <f t="shared" si="90"/>
        <v>28.034799554565698</v>
      </c>
      <c r="J908" s="74">
        <v>0.62299554565701554</v>
      </c>
      <c r="K908" s="61"/>
      <c r="L908" s="62"/>
      <c r="M908" s="55"/>
      <c r="N908" s="55"/>
      <c r="O908" s="55"/>
      <c r="P908" s="55"/>
      <c r="Q908" s="75"/>
      <c r="R908" s="75"/>
      <c r="S908" s="76"/>
    </row>
    <row r="909" spans="1:19" x14ac:dyDescent="0.2">
      <c r="A909" s="70">
        <v>899</v>
      </c>
      <c r="B909" s="61">
        <v>0.69699666295884322</v>
      </c>
      <c r="C909" s="62">
        <v>40</v>
      </c>
      <c r="D909" s="71">
        <f t="shared" si="86"/>
        <v>66.214682981090107</v>
      </c>
      <c r="E909" s="64">
        <f t="shared" si="87"/>
        <v>80.154616240266975</v>
      </c>
      <c r="F909" s="65">
        <f t="shared" si="88"/>
        <v>152.64226918798667</v>
      </c>
      <c r="G909" s="64">
        <f t="shared" si="89"/>
        <v>163.79421579532814</v>
      </c>
      <c r="H909" s="66">
        <f t="shared" si="91"/>
        <v>26.155394883203559</v>
      </c>
      <c r="I909" s="66">
        <f t="shared" si="90"/>
        <v>28.023637374860957</v>
      </c>
      <c r="J909" s="74">
        <v>0.62274749721913236</v>
      </c>
      <c r="K909" s="61"/>
      <c r="L909" s="62"/>
      <c r="M909" s="55"/>
      <c r="N909" s="55"/>
      <c r="O909" s="55"/>
      <c r="P909" s="55"/>
      <c r="Q909" s="75"/>
      <c r="R909" s="75"/>
      <c r="S909" s="76"/>
    </row>
    <row r="910" spans="1:19" x14ac:dyDescent="0.2">
      <c r="A910" s="70">
        <v>900</v>
      </c>
      <c r="B910" s="61">
        <v>0.69666666666666677</v>
      </c>
      <c r="C910" s="62">
        <v>40</v>
      </c>
      <c r="D910" s="71">
        <f t="shared" si="86"/>
        <v>66.183333333333337</v>
      </c>
      <c r="E910" s="64">
        <f t="shared" si="87"/>
        <v>80.116666666666674</v>
      </c>
      <c r="F910" s="65">
        <f t="shared" si="88"/>
        <v>152.57000000000002</v>
      </c>
      <c r="G910" s="64">
        <f t="shared" si="89"/>
        <v>163.7166666666667</v>
      </c>
      <c r="H910" s="66">
        <f t="shared" si="91"/>
        <v>26.145000000000003</v>
      </c>
      <c r="I910" s="66">
        <f t="shared" si="90"/>
        <v>28.012500000000003</v>
      </c>
      <c r="J910" s="74">
        <v>0.62250000000000005</v>
      </c>
      <c r="K910" s="61"/>
      <c r="L910" s="62"/>
      <c r="M910" s="55"/>
      <c r="N910" s="55"/>
      <c r="O910" s="55"/>
      <c r="P910" s="55"/>
      <c r="Q910" s="75"/>
      <c r="R910" s="75"/>
      <c r="S910" s="76"/>
    </row>
    <row r="911" spans="1:19" x14ac:dyDescent="0.2">
      <c r="A911" s="70">
        <v>901</v>
      </c>
      <c r="B911" s="61">
        <v>0.69633740288568269</v>
      </c>
      <c r="C911" s="62">
        <v>40</v>
      </c>
      <c r="D911" s="71">
        <f t="shared" si="86"/>
        <v>66.15205327413986</v>
      </c>
      <c r="E911" s="64">
        <f t="shared" si="87"/>
        <v>80.078801331853512</v>
      </c>
      <c r="F911" s="65">
        <f t="shared" si="88"/>
        <v>152.4978912319645</v>
      </c>
      <c r="G911" s="64">
        <f t="shared" si="89"/>
        <v>163.63928967813544</v>
      </c>
      <c r="H911" s="66">
        <f t="shared" si="91"/>
        <v>26.134628190899001</v>
      </c>
      <c r="I911" s="66">
        <f t="shared" si="90"/>
        <v>28.001387347391788</v>
      </c>
      <c r="J911" s="74">
        <v>0.62225305216426197</v>
      </c>
      <c r="K911" s="61"/>
      <c r="L911" s="62"/>
      <c r="M911" s="55"/>
      <c r="N911" s="55"/>
      <c r="O911" s="55"/>
      <c r="P911" s="55"/>
      <c r="Q911" s="75"/>
      <c r="R911" s="75"/>
      <c r="S911" s="76"/>
    </row>
    <row r="912" spans="1:19" x14ac:dyDescent="0.2">
      <c r="A912" s="70">
        <v>902</v>
      </c>
      <c r="B912" s="61">
        <v>0.69600886917960092</v>
      </c>
      <c r="C912" s="62">
        <v>40</v>
      </c>
      <c r="D912" s="71">
        <f t="shared" si="86"/>
        <v>66.120842572062088</v>
      </c>
      <c r="E912" s="64">
        <f t="shared" si="87"/>
        <v>80.041019955654107</v>
      </c>
      <c r="F912" s="65">
        <f t="shared" si="88"/>
        <v>152.4259423503326</v>
      </c>
      <c r="G912" s="64">
        <f t="shared" si="89"/>
        <v>163.56208425720621</v>
      </c>
      <c r="H912" s="66">
        <f t="shared" si="91"/>
        <v>26.124279379157429</v>
      </c>
      <c r="I912" s="66">
        <f t="shared" si="90"/>
        <v>27.990299334811532</v>
      </c>
      <c r="J912" s="74">
        <v>0.62200665188470072</v>
      </c>
      <c r="K912" s="61"/>
      <c r="L912" s="62"/>
      <c r="M912" s="55"/>
      <c r="N912" s="55"/>
      <c r="O912" s="55"/>
      <c r="P912" s="55"/>
      <c r="Q912" s="75"/>
      <c r="R912" s="75"/>
      <c r="S912" s="76"/>
    </row>
    <row r="913" spans="1:19" x14ac:dyDescent="0.2">
      <c r="A913" s="70">
        <v>903</v>
      </c>
      <c r="B913" s="61">
        <v>0.69568106312292366</v>
      </c>
      <c r="C913" s="62">
        <v>40</v>
      </c>
      <c r="D913" s="71">
        <f t="shared" si="86"/>
        <v>66.089700996677749</v>
      </c>
      <c r="E913" s="64">
        <f t="shared" si="87"/>
        <v>80.003322259136226</v>
      </c>
      <c r="F913" s="65">
        <f t="shared" si="88"/>
        <v>152.35415282392029</v>
      </c>
      <c r="G913" s="64">
        <f t="shared" si="89"/>
        <v>163.48504983388705</v>
      </c>
      <c r="H913" s="66">
        <f t="shared" si="91"/>
        <v>26.113953488372093</v>
      </c>
      <c r="I913" s="66">
        <f t="shared" si="90"/>
        <v>27.979235880398672</v>
      </c>
      <c r="J913" s="74">
        <v>0.62176079734219269</v>
      </c>
      <c r="K913" s="61"/>
      <c r="L913" s="62"/>
      <c r="M913" s="55"/>
      <c r="N913" s="55"/>
      <c r="O913" s="55"/>
      <c r="P913" s="55"/>
      <c r="Q913" s="75"/>
      <c r="R913" s="75"/>
      <c r="S913" s="76"/>
    </row>
    <row r="914" spans="1:19" x14ac:dyDescent="0.2">
      <c r="A914" s="70">
        <v>904</v>
      </c>
      <c r="B914" s="61">
        <v>0.69535398230088497</v>
      </c>
      <c r="C914" s="62">
        <v>40</v>
      </c>
      <c r="D914" s="71">
        <f t="shared" si="86"/>
        <v>66.05862831858407</v>
      </c>
      <c r="E914" s="64">
        <f t="shared" si="87"/>
        <v>79.965707964601776</v>
      </c>
      <c r="F914" s="65">
        <f t="shared" si="88"/>
        <v>152.28252212389381</v>
      </c>
      <c r="G914" s="64">
        <f t="shared" si="89"/>
        <v>163.40818584070797</v>
      </c>
      <c r="H914" s="66">
        <f t="shared" si="91"/>
        <v>26.103650442477875</v>
      </c>
      <c r="I914" s="66">
        <f t="shared" si="90"/>
        <v>27.968196902654867</v>
      </c>
      <c r="J914" s="74">
        <v>0.6215154867256637</v>
      </c>
      <c r="K914" s="61"/>
      <c r="L914" s="62"/>
      <c r="M914" s="55"/>
      <c r="N914" s="55"/>
      <c r="O914" s="55"/>
      <c r="P914" s="55"/>
      <c r="Q914" s="75"/>
      <c r="R914" s="75"/>
      <c r="S914" s="76"/>
    </row>
    <row r="915" spans="1:19" x14ac:dyDescent="0.2">
      <c r="A915" s="70">
        <v>905</v>
      </c>
      <c r="B915" s="61">
        <v>0.69502762430939224</v>
      </c>
      <c r="C915" s="62">
        <v>40</v>
      </c>
      <c r="D915" s="71">
        <f t="shared" si="86"/>
        <v>66.027624309392266</v>
      </c>
      <c r="E915" s="64">
        <f t="shared" si="87"/>
        <v>79.928176795580114</v>
      </c>
      <c r="F915" s="65">
        <f t="shared" si="88"/>
        <v>152.2110497237569</v>
      </c>
      <c r="G915" s="64">
        <f t="shared" si="89"/>
        <v>163.33149171270719</v>
      </c>
      <c r="H915" s="66">
        <f t="shared" si="91"/>
        <v>26.09337016574586</v>
      </c>
      <c r="I915" s="66">
        <f t="shared" si="90"/>
        <v>27.957182320441991</v>
      </c>
      <c r="J915" s="74">
        <v>0.62127071823204427</v>
      </c>
      <c r="K915" s="61"/>
      <c r="L915" s="62"/>
      <c r="M915" s="55"/>
      <c r="N915" s="55"/>
      <c r="O915" s="55"/>
      <c r="P915" s="55"/>
      <c r="Q915" s="75"/>
      <c r="R915" s="75"/>
      <c r="S915" s="76"/>
    </row>
    <row r="916" spans="1:19" x14ac:dyDescent="0.2">
      <c r="A916" s="70">
        <v>906</v>
      </c>
      <c r="B916" s="61">
        <v>0.69470198675496686</v>
      </c>
      <c r="C916" s="62">
        <v>40</v>
      </c>
      <c r="D916" s="71">
        <f t="shared" si="86"/>
        <v>65.996688741721854</v>
      </c>
      <c r="E916" s="64">
        <f t="shared" si="87"/>
        <v>79.890728476821195</v>
      </c>
      <c r="F916" s="65">
        <f t="shared" si="88"/>
        <v>152.13973509933774</v>
      </c>
      <c r="G916" s="64">
        <f t="shared" si="89"/>
        <v>163.25496688741723</v>
      </c>
      <c r="H916" s="66">
        <f t="shared" si="91"/>
        <v>26.083112582781457</v>
      </c>
      <c r="I916" s="66">
        <f t="shared" si="90"/>
        <v>27.94619205298013</v>
      </c>
      <c r="J916" s="74">
        <v>0.62102649006622512</v>
      </c>
      <c r="K916" s="61"/>
      <c r="L916" s="62"/>
      <c r="M916" s="55"/>
      <c r="N916" s="55"/>
      <c r="O916" s="55"/>
      <c r="P916" s="55"/>
      <c r="Q916" s="75"/>
      <c r="R916" s="75"/>
      <c r="S916" s="76"/>
    </row>
    <row r="917" spans="1:19" x14ac:dyDescent="0.2">
      <c r="A917" s="70">
        <v>907</v>
      </c>
      <c r="B917" s="61">
        <v>0.69437706725468573</v>
      </c>
      <c r="C917" s="62">
        <v>40</v>
      </c>
      <c r="D917" s="71">
        <f t="shared" si="86"/>
        <v>65.965821389195142</v>
      </c>
      <c r="E917" s="64">
        <f t="shared" si="87"/>
        <v>79.853362734288865</v>
      </c>
      <c r="F917" s="65">
        <f t="shared" si="88"/>
        <v>152.06857772877618</v>
      </c>
      <c r="G917" s="64">
        <f t="shared" si="89"/>
        <v>163.17861080485116</v>
      </c>
      <c r="H917" s="66">
        <f t="shared" si="91"/>
        <v>26.0728776185226</v>
      </c>
      <c r="I917" s="66">
        <f t="shared" si="90"/>
        <v>27.935226019845643</v>
      </c>
      <c r="J917" s="74">
        <v>0.6207828004410143</v>
      </c>
      <c r="K917" s="61"/>
      <c r="L917" s="62"/>
      <c r="M917" s="55"/>
      <c r="N917" s="55"/>
      <c r="O917" s="55"/>
      <c r="P917" s="55"/>
      <c r="Q917" s="75"/>
      <c r="R917" s="75"/>
      <c r="S917" s="76"/>
    </row>
    <row r="918" spans="1:19" x14ac:dyDescent="0.2">
      <c r="A918" s="70">
        <v>908</v>
      </c>
      <c r="B918" s="61">
        <v>0.69405286343612338</v>
      </c>
      <c r="C918" s="62">
        <v>40</v>
      </c>
      <c r="D918" s="71">
        <f t="shared" si="86"/>
        <v>65.935022026431724</v>
      </c>
      <c r="E918" s="64">
        <f t="shared" si="87"/>
        <v>79.816079295154182</v>
      </c>
      <c r="F918" s="65">
        <f t="shared" si="88"/>
        <v>151.99757709251102</v>
      </c>
      <c r="G918" s="64">
        <f t="shared" si="89"/>
        <v>163.102422907489</v>
      </c>
      <c r="H918" s="66">
        <f t="shared" si="91"/>
        <v>26.062665198237887</v>
      </c>
      <c r="I918" s="66">
        <f t="shared" si="90"/>
        <v>27.924284140969167</v>
      </c>
      <c r="J918" s="74">
        <v>0.62053964757709257</v>
      </c>
      <c r="K918" s="61"/>
      <c r="L918" s="62"/>
      <c r="M918" s="55"/>
      <c r="N918" s="55"/>
      <c r="O918" s="55"/>
      <c r="P918" s="55"/>
      <c r="Q918" s="75"/>
      <c r="R918" s="75"/>
      <c r="S918" s="76"/>
    </row>
    <row r="919" spans="1:19" x14ac:dyDescent="0.2">
      <c r="A919" s="70">
        <v>909</v>
      </c>
      <c r="B919" s="61">
        <v>0.69372937293729386</v>
      </c>
      <c r="C919" s="62">
        <v>40</v>
      </c>
      <c r="D919" s="71">
        <f t="shared" si="86"/>
        <v>65.904290429042916</v>
      </c>
      <c r="E919" s="64">
        <f t="shared" si="87"/>
        <v>79.778877887788795</v>
      </c>
      <c r="F919" s="65">
        <f t="shared" si="88"/>
        <v>151.92673267326737</v>
      </c>
      <c r="G919" s="64">
        <f t="shared" si="89"/>
        <v>163.02640264026405</v>
      </c>
      <c r="H919" s="66">
        <f t="shared" si="91"/>
        <v>26.052475247524754</v>
      </c>
      <c r="I919" s="66">
        <f t="shared" si="90"/>
        <v>27.913366336633665</v>
      </c>
      <c r="J919" s="74">
        <v>0.62029702970297029</v>
      </c>
      <c r="K919" s="61"/>
      <c r="L919" s="62"/>
      <c r="M919" s="55"/>
      <c r="N919" s="55"/>
      <c r="O919" s="55"/>
      <c r="P919" s="55"/>
      <c r="Q919" s="75"/>
      <c r="R919" s="75"/>
      <c r="S919" s="76"/>
    </row>
    <row r="920" spans="1:19" x14ac:dyDescent="0.2">
      <c r="A920" s="70">
        <v>910</v>
      </c>
      <c r="B920" s="61">
        <v>0.6934065934065935</v>
      </c>
      <c r="C920" s="62">
        <v>40</v>
      </c>
      <c r="D920" s="71">
        <f t="shared" si="86"/>
        <v>65.873626373626379</v>
      </c>
      <c r="E920" s="64">
        <f t="shared" si="87"/>
        <v>79.741758241758248</v>
      </c>
      <c r="F920" s="65">
        <f t="shared" si="88"/>
        <v>151.85604395604398</v>
      </c>
      <c r="G920" s="64">
        <f t="shared" si="89"/>
        <v>162.95054945054946</v>
      </c>
      <c r="H920" s="66">
        <f t="shared" si="91"/>
        <v>26.042307692307695</v>
      </c>
      <c r="I920" s="66">
        <f t="shared" si="90"/>
        <v>27.902472527472529</v>
      </c>
      <c r="J920" s="74">
        <v>0.62005494505494507</v>
      </c>
      <c r="K920" s="61"/>
      <c r="L920" s="62"/>
      <c r="M920" s="55"/>
      <c r="N920" s="55"/>
      <c r="O920" s="55"/>
      <c r="P920" s="55"/>
      <c r="Q920" s="75"/>
      <c r="R920" s="75"/>
      <c r="S920" s="76"/>
    </row>
    <row r="921" spans="1:19" x14ac:dyDescent="0.2">
      <c r="A921" s="70">
        <v>911</v>
      </c>
      <c r="B921" s="61">
        <v>0.69308452250274433</v>
      </c>
      <c r="C921" s="62">
        <v>40</v>
      </c>
      <c r="D921" s="71">
        <f t="shared" si="86"/>
        <v>65.843029637760708</v>
      </c>
      <c r="E921" s="64">
        <f t="shared" si="87"/>
        <v>79.704720087815602</v>
      </c>
      <c r="F921" s="65">
        <f t="shared" si="88"/>
        <v>151.78551042810102</v>
      </c>
      <c r="G921" s="64">
        <f t="shared" si="89"/>
        <v>162.87486278814492</v>
      </c>
      <c r="H921" s="66">
        <f t="shared" si="91"/>
        <v>26.032162458836446</v>
      </c>
      <c r="I921" s="66">
        <f t="shared" si="90"/>
        <v>27.89160263446762</v>
      </c>
      <c r="J921" s="74">
        <v>0.6198133918770582</v>
      </c>
      <c r="K921" s="61"/>
      <c r="L921" s="62"/>
      <c r="M921" s="55"/>
      <c r="N921" s="55"/>
      <c r="O921" s="55"/>
      <c r="P921" s="55"/>
      <c r="Q921" s="75"/>
      <c r="R921" s="75"/>
      <c r="S921" s="76"/>
    </row>
    <row r="922" spans="1:19" x14ac:dyDescent="0.2">
      <c r="A922" s="70">
        <v>912</v>
      </c>
      <c r="B922" s="61">
        <v>0.69276315789473686</v>
      </c>
      <c r="C922" s="62">
        <v>40</v>
      </c>
      <c r="D922" s="71">
        <f t="shared" si="86"/>
        <v>65.8125</v>
      </c>
      <c r="E922" s="64">
        <f t="shared" si="87"/>
        <v>79.66776315789474</v>
      </c>
      <c r="F922" s="65">
        <f t="shared" si="88"/>
        <v>151.71513157894736</v>
      </c>
      <c r="G922" s="64">
        <f t="shared" si="89"/>
        <v>162.79934210526315</v>
      </c>
      <c r="H922" s="66">
        <f t="shared" si="91"/>
        <v>26.022039473684213</v>
      </c>
      <c r="I922" s="66">
        <f t="shared" si="90"/>
        <v>27.88075657894737</v>
      </c>
      <c r="J922" s="74">
        <v>0.61957236842105268</v>
      </c>
      <c r="K922" s="61"/>
      <c r="L922" s="62"/>
      <c r="M922" s="55"/>
      <c r="N922" s="55"/>
      <c r="O922" s="55"/>
      <c r="P922" s="55"/>
      <c r="Q922" s="75"/>
      <c r="R922" s="75"/>
      <c r="S922" s="76"/>
    </row>
    <row r="923" spans="1:19" x14ac:dyDescent="0.2">
      <c r="A923" s="70">
        <v>913</v>
      </c>
      <c r="B923" s="61">
        <v>0.69244249726177431</v>
      </c>
      <c r="C923" s="62">
        <v>40</v>
      </c>
      <c r="D923" s="71">
        <f t="shared" si="86"/>
        <v>65.782037239868558</v>
      </c>
      <c r="E923" s="64">
        <f t="shared" si="87"/>
        <v>79.630887185104044</v>
      </c>
      <c r="F923" s="65">
        <f t="shared" si="88"/>
        <v>151.64490690032858</v>
      </c>
      <c r="G923" s="64">
        <f t="shared" si="89"/>
        <v>162.72398685651697</v>
      </c>
      <c r="H923" s="66">
        <f t="shared" si="91"/>
        <v>26.011938663745891</v>
      </c>
      <c r="I923" s="66">
        <f t="shared" si="90"/>
        <v>27.869934282584882</v>
      </c>
      <c r="J923" s="74">
        <v>0.61933187294633074</v>
      </c>
      <c r="K923" s="61"/>
      <c r="L923" s="62"/>
      <c r="M923" s="55"/>
      <c r="N923" s="55"/>
      <c r="O923" s="55"/>
      <c r="P923" s="55"/>
      <c r="Q923" s="75"/>
      <c r="R923" s="75"/>
      <c r="S923" s="76"/>
    </row>
    <row r="924" spans="1:19" x14ac:dyDescent="0.2">
      <c r="A924" s="70">
        <v>914</v>
      </c>
      <c r="B924" s="61">
        <v>0.69212253829321657</v>
      </c>
      <c r="C924" s="62">
        <v>40</v>
      </c>
      <c r="D924" s="71">
        <f t="shared" si="86"/>
        <v>65.751641137855572</v>
      </c>
      <c r="E924" s="64">
        <f t="shared" si="87"/>
        <v>79.5940919037199</v>
      </c>
      <c r="F924" s="65">
        <f t="shared" si="88"/>
        <v>151.57483588621443</v>
      </c>
      <c r="G924" s="64">
        <f t="shared" si="89"/>
        <v>162.64879649890588</v>
      </c>
      <c r="H924" s="66">
        <f t="shared" si="91"/>
        <v>26.00185995623632</v>
      </c>
      <c r="I924" s="66">
        <f t="shared" si="90"/>
        <v>27.859135667396057</v>
      </c>
      <c r="J924" s="74">
        <v>0.61909190371991241</v>
      </c>
      <c r="K924" s="61"/>
      <c r="L924" s="62"/>
      <c r="M924" s="55"/>
      <c r="N924" s="55"/>
      <c r="O924" s="55"/>
      <c r="P924" s="55"/>
      <c r="Q924" s="75"/>
      <c r="R924" s="75"/>
      <c r="S924" s="76"/>
    </row>
    <row r="925" spans="1:19" x14ac:dyDescent="0.2">
      <c r="A925" s="70">
        <v>915</v>
      </c>
      <c r="B925" s="61">
        <v>0.69180327868852465</v>
      </c>
      <c r="C925" s="62">
        <v>40</v>
      </c>
      <c r="D925" s="71">
        <f t="shared" si="86"/>
        <v>65.721311475409848</v>
      </c>
      <c r="E925" s="64">
        <f t="shared" si="87"/>
        <v>79.557377049180332</v>
      </c>
      <c r="F925" s="65">
        <f t="shared" si="88"/>
        <v>151.50491803278689</v>
      </c>
      <c r="G925" s="64">
        <f t="shared" si="89"/>
        <v>162.57377049180329</v>
      </c>
      <c r="H925" s="66">
        <f t="shared" si="91"/>
        <v>25.991803278688522</v>
      </c>
      <c r="I925" s="66">
        <f t="shared" si="90"/>
        <v>27.848360655737704</v>
      </c>
      <c r="J925" s="74">
        <v>0.61885245901639341</v>
      </c>
      <c r="K925" s="61"/>
      <c r="L925" s="62"/>
      <c r="M925" s="55"/>
      <c r="N925" s="55"/>
      <c r="O925" s="55"/>
      <c r="P925" s="55"/>
      <c r="Q925" s="75"/>
      <c r="R925" s="75"/>
      <c r="S925" s="76"/>
    </row>
    <row r="926" spans="1:19" x14ac:dyDescent="0.2">
      <c r="A926" s="70">
        <v>916</v>
      </c>
      <c r="B926" s="61">
        <v>0.69148471615720541</v>
      </c>
      <c r="C926" s="62">
        <v>40</v>
      </c>
      <c r="D926" s="71">
        <f t="shared" si="86"/>
        <v>65.691048034934511</v>
      </c>
      <c r="E926" s="64">
        <f t="shared" si="87"/>
        <v>79.520742358078621</v>
      </c>
      <c r="F926" s="65">
        <f t="shared" si="88"/>
        <v>151.435152838428</v>
      </c>
      <c r="G926" s="64">
        <f t="shared" si="89"/>
        <v>162.49890829694328</v>
      </c>
      <c r="H926" s="66">
        <f t="shared" si="91"/>
        <v>25.981768558951963</v>
      </c>
      <c r="I926" s="66">
        <f t="shared" si="90"/>
        <v>27.837609170305676</v>
      </c>
      <c r="J926" s="74">
        <v>0.6186135371179039</v>
      </c>
      <c r="K926" s="61"/>
      <c r="L926" s="62"/>
      <c r="M926" s="55"/>
      <c r="N926" s="55"/>
      <c r="O926" s="55"/>
      <c r="P926" s="55"/>
      <c r="Q926" s="75"/>
      <c r="R926" s="75"/>
      <c r="S926" s="76"/>
    </row>
    <row r="927" spans="1:19" x14ac:dyDescent="0.2">
      <c r="A927" s="70">
        <v>917</v>
      </c>
      <c r="B927" s="61">
        <v>0.69116684841875686</v>
      </c>
      <c r="C927" s="62">
        <v>40</v>
      </c>
      <c r="D927" s="71">
        <f t="shared" si="86"/>
        <v>65.660850599781895</v>
      </c>
      <c r="E927" s="64">
        <f t="shared" si="87"/>
        <v>79.48418756815704</v>
      </c>
      <c r="F927" s="65">
        <f t="shared" si="88"/>
        <v>151.36553980370775</v>
      </c>
      <c r="G927" s="64">
        <f t="shared" si="89"/>
        <v>162.42420937840785</v>
      </c>
      <c r="H927" s="66">
        <f t="shared" si="91"/>
        <v>25.971755725190839</v>
      </c>
      <c r="I927" s="66">
        <f t="shared" si="90"/>
        <v>27.826881134133043</v>
      </c>
      <c r="J927" s="74">
        <v>0.6183751363140676</v>
      </c>
      <c r="K927" s="61"/>
      <c r="L927" s="62"/>
      <c r="M927" s="55"/>
      <c r="N927" s="55"/>
      <c r="O927" s="55"/>
      <c r="P927" s="55"/>
      <c r="Q927" s="75"/>
      <c r="R927" s="75"/>
      <c r="S927" s="76"/>
    </row>
    <row r="928" spans="1:19" x14ac:dyDescent="0.2">
      <c r="A928" s="70">
        <v>918</v>
      </c>
      <c r="B928" s="61">
        <v>0.69084967320261437</v>
      </c>
      <c r="C928" s="62">
        <v>40</v>
      </c>
      <c r="D928" s="71">
        <f t="shared" si="86"/>
        <v>65.630718954248366</v>
      </c>
      <c r="E928" s="64">
        <f t="shared" si="87"/>
        <v>79.447712418300654</v>
      </c>
      <c r="F928" s="65">
        <f t="shared" si="88"/>
        <v>151.29607843137254</v>
      </c>
      <c r="G928" s="64">
        <f t="shared" si="89"/>
        <v>162.34967320261438</v>
      </c>
      <c r="H928" s="66">
        <f t="shared" si="91"/>
        <v>25.961764705882349</v>
      </c>
      <c r="I928" s="66">
        <f t="shared" si="90"/>
        <v>27.816176470588232</v>
      </c>
      <c r="J928" s="74">
        <v>0.6181372549019607</v>
      </c>
      <c r="K928" s="61"/>
      <c r="L928" s="62"/>
      <c r="M928" s="55"/>
      <c r="N928" s="55"/>
      <c r="O928" s="55"/>
      <c r="P928" s="55"/>
      <c r="Q928" s="75"/>
      <c r="R928" s="75"/>
      <c r="S928" s="76"/>
    </row>
    <row r="929" spans="1:19" x14ac:dyDescent="0.2">
      <c r="A929" s="70">
        <v>919</v>
      </c>
      <c r="B929" s="61">
        <v>0.69053318824809573</v>
      </c>
      <c r="C929" s="62">
        <v>40</v>
      </c>
      <c r="D929" s="71">
        <f t="shared" si="86"/>
        <v>65.600652883569097</v>
      </c>
      <c r="E929" s="64">
        <f t="shared" si="87"/>
        <v>79.411316648531013</v>
      </c>
      <c r="F929" s="65">
        <f t="shared" si="88"/>
        <v>151.22676822633298</v>
      </c>
      <c r="G929" s="64">
        <f t="shared" si="89"/>
        <v>162.27529923830249</v>
      </c>
      <c r="H929" s="66">
        <f t="shared" si="91"/>
        <v>25.951795429815022</v>
      </c>
      <c r="I929" s="66">
        <f t="shared" si="90"/>
        <v>27.805495103373236</v>
      </c>
      <c r="J929" s="74">
        <v>0.61789989118607191</v>
      </c>
      <c r="K929" s="61"/>
      <c r="L929" s="62"/>
      <c r="M929" s="55"/>
      <c r="N929" s="55"/>
      <c r="O929" s="55"/>
      <c r="P929" s="55"/>
      <c r="Q929" s="75"/>
      <c r="R929" s="75"/>
      <c r="S929" s="76"/>
    </row>
    <row r="930" spans="1:19" x14ac:dyDescent="0.2">
      <c r="A930" s="70">
        <v>920</v>
      </c>
      <c r="B930" s="61">
        <v>0.69021739130434789</v>
      </c>
      <c r="C930" s="62">
        <v>40</v>
      </c>
      <c r="D930" s="71">
        <f t="shared" si="86"/>
        <v>65.570652173913047</v>
      </c>
      <c r="E930" s="64">
        <f t="shared" si="87"/>
        <v>79.375000000000014</v>
      </c>
      <c r="F930" s="65">
        <f t="shared" si="88"/>
        <v>151.15760869565219</v>
      </c>
      <c r="G930" s="64">
        <f t="shared" si="89"/>
        <v>162.20108695652175</v>
      </c>
      <c r="H930" s="66">
        <f t="shared" si="91"/>
        <v>25.94184782608696</v>
      </c>
      <c r="I930" s="66">
        <f t="shared" si="90"/>
        <v>27.794836956521742</v>
      </c>
      <c r="J930" s="74">
        <v>0.61766304347826095</v>
      </c>
      <c r="K930" s="61"/>
      <c r="L930" s="62"/>
      <c r="M930" s="55"/>
      <c r="N930" s="55"/>
      <c r="O930" s="55"/>
      <c r="P930" s="55"/>
      <c r="Q930" s="75"/>
      <c r="R930" s="75"/>
      <c r="S930" s="76"/>
    </row>
    <row r="931" spans="1:19" x14ac:dyDescent="0.2">
      <c r="A931" s="70">
        <v>921</v>
      </c>
      <c r="B931" s="61">
        <v>0.6899022801302932</v>
      </c>
      <c r="C931" s="62">
        <v>40</v>
      </c>
      <c r="D931" s="71">
        <f t="shared" si="86"/>
        <v>65.54071661237785</v>
      </c>
      <c r="E931" s="64">
        <f t="shared" si="87"/>
        <v>79.338762214983717</v>
      </c>
      <c r="F931" s="65">
        <f t="shared" si="88"/>
        <v>151.08859934853422</v>
      </c>
      <c r="G931" s="64">
        <f t="shared" si="89"/>
        <v>162.12703583061889</v>
      </c>
      <c r="H931" s="66">
        <f t="shared" si="91"/>
        <v>25.931921824104236</v>
      </c>
      <c r="I931" s="66">
        <f t="shared" si="90"/>
        <v>27.784201954397396</v>
      </c>
      <c r="J931" s="74">
        <v>0.61742671009771988</v>
      </c>
      <c r="K931" s="61"/>
      <c r="L931" s="62"/>
      <c r="M931" s="55"/>
      <c r="N931" s="55"/>
      <c r="O931" s="55"/>
      <c r="P931" s="55"/>
      <c r="Q931" s="75"/>
      <c r="R931" s="75"/>
      <c r="S931" s="76"/>
    </row>
    <row r="932" spans="1:19" x14ac:dyDescent="0.2">
      <c r="A932" s="70">
        <v>922</v>
      </c>
      <c r="B932" s="61">
        <v>0.68958785249457699</v>
      </c>
      <c r="C932" s="62">
        <v>40</v>
      </c>
      <c r="D932" s="71">
        <f t="shared" si="86"/>
        <v>65.510845986984819</v>
      </c>
      <c r="E932" s="64">
        <f t="shared" si="87"/>
        <v>79.302603036876349</v>
      </c>
      <c r="F932" s="65">
        <f t="shared" si="88"/>
        <v>151.01973969631237</v>
      </c>
      <c r="G932" s="64">
        <f t="shared" si="89"/>
        <v>162.05314533622558</v>
      </c>
      <c r="H932" s="66">
        <f t="shared" si="91"/>
        <v>25.922017353579172</v>
      </c>
      <c r="I932" s="66">
        <f t="shared" si="90"/>
        <v>27.77359002169197</v>
      </c>
      <c r="J932" s="74">
        <v>0.61719088937093269</v>
      </c>
      <c r="K932" s="61"/>
      <c r="L932" s="62"/>
      <c r="M932" s="55"/>
      <c r="N932" s="55"/>
      <c r="O932" s="55"/>
      <c r="P932" s="55"/>
      <c r="Q932" s="75"/>
      <c r="R932" s="75"/>
      <c r="S932" s="76"/>
    </row>
    <row r="933" spans="1:19" x14ac:dyDescent="0.2">
      <c r="A933" s="70">
        <v>923</v>
      </c>
      <c r="B933" s="61">
        <v>0.68927410617551466</v>
      </c>
      <c r="C933" s="62">
        <v>40</v>
      </c>
      <c r="D933" s="71">
        <f t="shared" si="86"/>
        <v>65.481040086673886</v>
      </c>
      <c r="E933" s="64">
        <f t="shared" si="87"/>
        <v>79.266522210184192</v>
      </c>
      <c r="F933" s="65">
        <f t="shared" si="88"/>
        <v>150.95102925243771</v>
      </c>
      <c r="G933" s="64">
        <f t="shared" si="89"/>
        <v>161.97941495124596</v>
      </c>
      <c r="H933" s="66">
        <f t="shared" si="91"/>
        <v>25.912134344528713</v>
      </c>
      <c r="I933" s="66">
        <f t="shared" si="90"/>
        <v>27.763001083423621</v>
      </c>
      <c r="J933" s="74">
        <v>0.61695557963163605</v>
      </c>
      <c r="K933" s="61"/>
      <c r="L933" s="62"/>
      <c r="M933" s="55"/>
      <c r="N933" s="55"/>
      <c r="O933" s="55"/>
      <c r="P933" s="55"/>
      <c r="Q933" s="75"/>
      <c r="R933" s="75"/>
      <c r="S933" s="76"/>
    </row>
    <row r="934" spans="1:19" x14ac:dyDescent="0.2">
      <c r="A934" s="70">
        <v>924</v>
      </c>
      <c r="B934" s="61">
        <v>0.688961038961039</v>
      </c>
      <c r="C934" s="62">
        <v>40</v>
      </c>
      <c r="D934" s="71">
        <f t="shared" si="86"/>
        <v>65.451298701298711</v>
      </c>
      <c r="E934" s="64">
        <f t="shared" si="87"/>
        <v>79.23051948051949</v>
      </c>
      <c r="F934" s="65">
        <f t="shared" si="88"/>
        <v>150.88246753246753</v>
      </c>
      <c r="G934" s="64">
        <f t="shared" si="89"/>
        <v>161.90584415584416</v>
      </c>
      <c r="H934" s="66">
        <f t="shared" si="91"/>
        <v>25.902272727272724</v>
      </c>
      <c r="I934" s="66">
        <f t="shared" si="90"/>
        <v>27.752435064935064</v>
      </c>
      <c r="J934" s="74">
        <v>0.61672077922077917</v>
      </c>
      <c r="K934" s="61"/>
      <c r="L934" s="62"/>
      <c r="M934" s="55"/>
      <c r="N934" s="55"/>
      <c r="O934" s="55"/>
      <c r="P934" s="55"/>
      <c r="Q934" s="75"/>
      <c r="R934" s="75"/>
      <c r="S934" s="76"/>
    </row>
    <row r="935" spans="1:19" x14ac:dyDescent="0.2">
      <c r="A935" s="70">
        <v>925</v>
      </c>
      <c r="B935" s="61">
        <v>0.68864864864864872</v>
      </c>
      <c r="C935" s="62">
        <v>40</v>
      </c>
      <c r="D935" s="71">
        <f t="shared" si="86"/>
        <v>65.421621621621625</v>
      </c>
      <c r="E935" s="64">
        <f t="shared" si="87"/>
        <v>79.194594594594605</v>
      </c>
      <c r="F935" s="65">
        <f t="shared" si="88"/>
        <v>150.81405405405408</v>
      </c>
      <c r="G935" s="64">
        <f t="shared" si="89"/>
        <v>161.83243243243246</v>
      </c>
      <c r="H935" s="66">
        <f t="shared" si="91"/>
        <v>25.892432432432432</v>
      </c>
      <c r="I935" s="66">
        <f t="shared" si="90"/>
        <v>27.741891891891893</v>
      </c>
      <c r="J935" s="74">
        <v>0.61648648648648652</v>
      </c>
      <c r="K935" s="61"/>
      <c r="L935" s="62"/>
      <c r="M935" s="55"/>
      <c r="N935" s="55"/>
      <c r="O935" s="55"/>
      <c r="P935" s="55"/>
      <c r="Q935" s="75"/>
      <c r="R935" s="75"/>
      <c r="S935" s="76"/>
    </row>
    <row r="936" spans="1:19" x14ac:dyDescent="0.2">
      <c r="A936" s="70">
        <v>926</v>
      </c>
      <c r="B936" s="61">
        <v>0.68833693304535648</v>
      </c>
      <c r="C936" s="62">
        <v>40</v>
      </c>
      <c r="D936" s="71">
        <f t="shared" si="86"/>
        <v>65.39200863930887</v>
      </c>
      <c r="E936" s="64">
        <f t="shared" si="87"/>
        <v>79.158747300215992</v>
      </c>
      <c r="F936" s="65">
        <f t="shared" si="88"/>
        <v>150.74578833693306</v>
      </c>
      <c r="G936" s="64">
        <f t="shared" si="89"/>
        <v>161.75917926565879</v>
      </c>
      <c r="H936" s="66">
        <f t="shared" si="91"/>
        <v>25.882613390928721</v>
      </c>
      <c r="I936" s="66">
        <f t="shared" si="90"/>
        <v>27.731371490280775</v>
      </c>
      <c r="J936" s="74">
        <v>0.6162526997840172</v>
      </c>
      <c r="K936" s="61"/>
      <c r="L936" s="62"/>
      <c r="M936" s="55"/>
      <c r="N936" s="55"/>
      <c r="O936" s="55"/>
      <c r="P936" s="55"/>
      <c r="Q936" s="75"/>
      <c r="R936" s="75"/>
      <c r="S936" s="76"/>
    </row>
    <row r="937" spans="1:19" x14ac:dyDescent="0.2">
      <c r="A937" s="70">
        <v>927</v>
      </c>
      <c r="B937" s="61">
        <v>0.68802588996763758</v>
      </c>
      <c r="C937" s="62">
        <v>40</v>
      </c>
      <c r="D937" s="71">
        <f t="shared" si="86"/>
        <v>65.362459546925564</v>
      </c>
      <c r="E937" s="64">
        <f t="shared" si="87"/>
        <v>79.122977346278319</v>
      </c>
      <c r="F937" s="65">
        <f t="shared" si="88"/>
        <v>150.67766990291264</v>
      </c>
      <c r="G937" s="64">
        <f t="shared" si="89"/>
        <v>161.68608414239483</v>
      </c>
      <c r="H937" s="66">
        <f t="shared" si="91"/>
        <v>25.872815533980578</v>
      </c>
      <c r="I937" s="66">
        <f t="shared" si="90"/>
        <v>27.720873786407765</v>
      </c>
      <c r="J937" s="74">
        <v>0.61601941747572808</v>
      </c>
      <c r="K937" s="61"/>
      <c r="L937" s="62"/>
      <c r="M937" s="55"/>
      <c r="N937" s="55"/>
      <c r="O937" s="55"/>
      <c r="P937" s="55"/>
      <c r="Q937" s="75"/>
      <c r="R937" s="75"/>
      <c r="S937" s="76"/>
    </row>
    <row r="938" spans="1:19" x14ac:dyDescent="0.2">
      <c r="A938" s="70">
        <v>928</v>
      </c>
      <c r="B938" s="61">
        <v>0.68771551724137936</v>
      </c>
      <c r="C938" s="62">
        <v>40</v>
      </c>
      <c r="D938" s="71">
        <f t="shared" si="86"/>
        <v>65.332974137931046</v>
      </c>
      <c r="E938" s="64">
        <f t="shared" si="87"/>
        <v>79.087284482758633</v>
      </c>
      <c r="F938" s="65">
        <f t="shared" si="88"/>
        <v>150.60969827586209</v>
      </c>
      <c r="G938" s="64">
        <f t="shared" si="89"/>
        <v>161.61314655172416</v>
      </c>
      <c r="H938" s="66">
        <f t="shared" si="91"/>
        <v>25.863038793103446</v>
      </c>
      <c r="I938" s="66">
        <f t="shared" si="90"/>
        <v>27.710398706896548</v>
      </c>
      <c r="J938" s="74">
        <v>0.61578663793103439</v>
      </c>
      <c r="K938" s="61"/>
      <c r="L938" s="62"/>
      <c r="M938" s="55"/>
      <c r="N938" s="55"/>
      <c r="O938" s="55"/>
      <c r="P938" s="55"/>
      <c r="Q938" s="75"/>
      <c r="R938" s="75"/>
      <c r="S938" s="76"/>
    </row>
    <row r="939" spans="1:19" x14ac:dyDescent="0.2">
      <c r="A939" s="70">
        <v>929</v>
      </c>
      <c r="B939" s="61">
        <v>0.68740581270182999</v>
      </c>
      <c r="C939" s="62">
        <v>40</v>
      </c>
      <c r="D939" s="71">
        <f t="shared" si="86"/>
        <v>65.303552206673842</v>
      </c>
      <c r="E939" s="64">
        <f t="shared" si="87"/>
        <v>79.051668460710445</v>
      </c>
      <c r="F939" s="65">
        <f t="shared" si="88"/>
        <v>150.54187298170078</v>
      </c>
      <c r="G939" s="64">
        <f t="shared" si="89"/>
        <v>161.54036598493005</v>
      </c>
      <c r="H939" s="66">
        <f t="shared" si="91"/>
        <v>25.853283100107639</v>
      </c>
      <c r="I939" s="66">
        <f t="shared" si="90"/>
        <v>27.699946178686758</v>
      </c>
      <c r="J939" s="74">
        <v>0.61555435952637239</v>
      </c>
      <c r="K939" s="61"/>
      <c r="L939" s="62"/>
      <c r="M939" s="55"/>
      <c r="N939" s="55"/>
      <c r="O939" s="55"/>
      <c r="P939" s="55"/>
      <c r="Q939" s="75"/>
      <c r="R939" s="75"/>
      <c r="S939" s="76"/>
    </row>
    <row r="940" spans="1:19" x14ac:dyDescent="0.2">
      <c r="A940" s="70">
        <v>930</v>
      </c>
      <c r="B940" s="61">
        <v>0.68709677419354842</v>
      </c>
      <c r="C940" s="62">
        <v>40</v>
      </c>
      <c r="D940" s="71">
        <f t="shared" si="86"/>
        <v>65.274193548387103</v>
      </c>
      <c r="E940" s="64">
        <f t="shared" si="87"/>
        <v>79.016129032258064</v>
      </c>
      <c r="F940" s="65">
        <f t="shared" si="88"/>
        <v>150.47419354838709</v>
      </c>
      <c r="G940" s="64">
        <f t="shared" si="89"/>
        <v>161.46774193548387</v>
      </c>
      <c r="H940" s="66">
        <f t="shared" si="91"/>
        <v>25.843548387096771</v>
      </c>
      <c r="I940" s="66">
        <f t="shared" si="90"/>
        <v>27.689516129032256</v>
      </c>
      <c r="J940" s="74">
        <v>0.61532258064516121</v>
      </c>
      <c r="K940" s="61"/>
      <c r="L940" s="62"/>
      <c r="M940" s="55"/>
      <c r="N940" s="55"/>
      <c r="O940" s="55"/>
      <c r="P940" s="55"/>
      <c r="Q940" s="75"/>
      <c r="R940" s="75"/>
      <c r="S940" s="76"/>
    </row>
    <row r="941" spans="1:19" x14ac:dyDescent="0.2">
      <c r="A941" s="70">
        <v>931</v>
      </c>
      <c r="B941" s="61">
        <v>0.68678839957035454</v>
      </c>
      <c r="C941" s="62">
        <v>40</v>
      </c>
      <c r="D941" s="71">
        <f t="shared" si="86"/>
        <v>65.244897959183675</v>
      </c>
      <c r="E941" s="64">
        <f t="shared" si="87"/>
        <v>78.980665950590776</v>
      </c>
      <c r="F941" s="65">
        <f t="shared" si="88"/>
        <v>150.40665950590764</v>
      </c>
      <c r="G941" s="64">
        <f t="shared" si="89"/>
        <v>161.39527389903333</v>
      </c>
      <c r="H941" s="66">
        <f t="shared" si="91"/>
        <v>25.83383458646616</v>
      </c>
      <c r="I941" s="66">
        <f t="shared" si="90"/>
        <v>27.679108485499459</v>
      </c>
      <c r="J941" s="74">
        <v>0.61509129967776577</v>
      </c>
      <c r="K941" s="61"/>
      <c r="L941" s="62"/>
      <c r="M941" s="55"/>
      <c r="N941" s="55"/>
      <c r="O941" s="55"/>
      <c r="P941" s="55"/>
      <c r="Q941" s="75"/>
      <c r="R941" s="75"/>
      <c r="S941" s="76"/>
    </row>
    <row r="942" spans="1:19" x14ac:dyDescent="0.2">
      <c r="A942" s="70">
        <v>932</v>
      </c>
      <c r="B942" s="61">
        <v>0.68648068669527906</v>
      </c>
      <c r="C942" s="62">
        <v>40</v>
      </c>
      <c r="D942" s="71">
        <f t="shared" si="86"/>
        <v>65.215665236051507</v>
      </c>
      <c r="E942" s="64">
        <f t="shared" si="87"/>
        <v>78.945278969957087</v>
      </c>
      <c r="F942" s="65">
        <f t="shared" si="88"/>
        <v>150.33927038626612</v>
      </c>
      <c r="G942" s="64">
        <f t="shared" si="89"/>
        <v>161.32296137339057</v>
      </c>
      <c r="H942" s="66">
        <f t="shared" si="91"/>
        <v>25.824141630901288</v>
      </c>
      <c r="I942" s="66">
        <f t="shared" si="90"/>
        <v>27.668723175965663</v>
      </c>
      <c r="J942" s="74">
        <v>0.61486051502145922</v>
      </c>
      <c r="K942" s="61"/>
      <c r="L942" s="62"/>
      <c r="M942" s="55"/>
      <c r="N942" s="55"/>
      <c r="O942" s="55"/>
      <c r="P942" s="55"/>
      <c r="Q942" s="75"/>
      <c r="R942" s="75"/>
      <c r="S942" s="76"/>
    </row>
    <row r="943" spans="1:19" x14ac:dyDescent="0.2">
      <c r="A943" s="70">
        <v>933</v>
      </c>
      <c r="B943" s="61">
        <v>0.68617363344051463</v>
      </c>
      <c r="C943" s="62">
        <v>40</v>
      </c>
      <c r="D943" s="71">
        <f t="shared" si="86"/>
        <v>65.186495176848894</v>
      </c>
      <c r="E943" s="64">
        <f t="shared" si="87"/>
        <v>78.909967845659182</v>
      </c>
      <c r="F943" s="65">
        <f t="shared" si="88"/>
        <v>150.27202572347269</v>
      </c>
      <c r="G943" s="64">
        <f t="shared" si="89"/>
        <v>161.25080385852092</v>
      </c>
      <c r="H943" s="66">
        <f t="shared" si="91"/>
        <v>25.814469453376208</v>
      </c>
      <c r="I943" s="66">
        <f t="shared" si="90"/>
        <v>27.658360128617364</v>
      </c>
      <c r="J943" s="74">
        <v>0.61463022508038589</v>
      </c>
      <c r="K943" s="61"/>
      <c r="L943" s="62"/>
      <c r="M943" s="55"/>
      <c r="N943" s="55"/>
      <c r="O943" s="55"/>
      <c r="P943" s="55"/>
      <c r="Q943" s="75"/>
      <c r="R943" s="75"/>
      <c r="S943" s="76"/>
    </row>
    <row r="944" spans="1:19" x14ac:dyDescent="0.2">
      <c r="A944" s="70">
        <v>934</v>
      </c>
      <c r="B944" s="61">
        <v>0.68586723768736624</v>
      </c>
      <c r="C944" s="62">
        <v>40</v>
      </c>
      <c r="D944" s="71">
        <f t="shared" si="86"/>
        <v>65.157387580299797</v>
      </c>
      <c r="E944" s="64">
        <f t="shared" si="87"/>
        <v>78.874732334047124</v>
      </c>
      <c r="F944" s="65">
        <f t="shared" si="88"/>
        <v>150.2049250535332</v>
      </c>
      <c r="G944" s="64">
        <f t="shared" si="89"/>
        <v>161.17880085653107</v>
      </c>
      <c r="H944" s="66">
        <f t="shared" si="91"/>
        <v>25.804817987152031</v>
      </c>
      <c r="I944" s="66">
        <f t="shared" si="90"/>
        <v>27.648019271948606</v>
      </c>
      <c r="J944" s="74">
        <v>0.61440042826552455</v>
      </c>
      <c r="K944" s="61"/>
      <c r="L944" s="62"/>
      <c r="M944" s="55"/>
      <c r="N944" s="55"/>
      <c r="O944" s="55"/>
      <c r="P944" s="55"/>
      <c r="Q944" s="75"/>
      <c r="R944" s="75"/>
      <c r="S944" s="76"/>
    </row>
    <row r="945" spans="1:19" x14ac:dyDescent="0.2">
      <c r="A945" s="70">
        <v>935</v>
      </c>
      <c r="B945" s="61">
        <v>0.68556149732620331</v>
      </c>
      <c r="C945" s="62">
        <v>40</v>
      </c>
      <c r="D945" s="71">
        <f t="shared" si="86"/>
        <v>65.128342245989316</v>
      </c>
      <c r="E945" s="64">
        <f t="shared" si="87"/>
        <v>78.839572192513387</v>
      </c>
      <c r="F945" s="65">
        <f t="shared" si="88"/>
        <v>150.13796791443852</v>
      </c>
      <c r="G945" s="64">
        <f t="shared" si="89"/>
        <v>161.10695187165777</v>
      </c>
      <c r="H945" s="66">
        <f t="shared" si="91"/>
        <v>25.795187165775399</v>
      </c>
      <c r="I945" s="66">
        <f t="shared" si="90"/>
        <v>27.637700534759357</v>
      </c>
      <c r="J945" s="74">
        <v>0.61417112299465237</v>
      </c>
      <c r="K945" s="61"/>
      <c r="L945" s="62"/>
      <c r="M945" s="55"/>
      <c r="N945" s="55"/>
      <c r="O945" s="55"/>
      <c r="P945" s="55"/>
      <c r="Q945" s="75"/>
      <c r="R945" s="75"/>
      <c r="S945" s="76"/>
    </row>
    <row r="946" spans="1:19" x14ac:dyDescent="0.2">
      <c r="A946" s="70">
        <v>936</v>
      </c>
      <c r="B946" s="61">
        <v>0.68525641025641038</v>
      </c>
      <c r="C946" s="62">
        <v>40</v>
      </c>
      <c r="D946" s="71">
        <f t="shared" si="86"/>
        <v>65.099358974358992</v>
      </c>
      <c r="E946" s="64">
        <f t="shared" si="87"/>
        <v>78.804487179487197</v>
      </c>
      <c r="F946" s="65">
        <f t="shared" si="88"/>
        <v>150.07115384615386</v>
      </c>
      <c r="G946" s="64">
        <f t="shared" si="89"/>
        <v>161.03525641025644</v>
      </c>
      <c r="H946" s="66">
        <f t="shared" si="91"/>
        <v>25.785576923076924</v>
      </c>
      <c r="I946" s="66">
        <f t="shared" si="90"/>
        <v>27.627403846153847</v>
      </c>
      <c r="J946" s="74">
        <v>0.61394230769230773</v>
      </c>
      <c r="K946" s="61"/>
      <c r="L946" s="62"/>
      <c r="M946" s="55"/>
      <c r="N946" s="55"/>
      <c r="O946" s="55"/>
      <c r="P946" s="55"/>
      <c r="Q946" s="75"/>
      <c r="R946" s="75"/>
      <c r="S946" s="76"/>
    </row>
    <row r="947" spans="1:19" x14ac:dyDescent="0.2">
      <c r="A947" s="70">
        <v>937</v>
      </c>
      <c r="B947" s="61">
        <v>0.68495197438633937</v>
      </c>
      <c r="C947" s="62">
        <v>40</v>
      </c>
      <c r="D947" s="71">
        <f t="shared" si="86"/>
        <v>65.070437566702239</v>
      </c>
      <c r="E947" s="64">
        <f t="shared" si="87"/>
        <v>78.769477054429032</v>
      </c>
      <c r="F947" s="65">
        <f t="shared" si="88"/>
        <v>150.00448239060833</v>
      </c>
      <c r="G947" s="64">
        <f t="shared" si="89"/>
        <v>160.96371398078975</v>
      </c>
      <c r="H947" s="66">
        <f t="shared" si="91"/>
        <v>25.775987193169687</v>
      </c>
      <c r="I947" s="66">
        <f t="shared" si="90"/>
        <v>27.617129135538953</v>
      </c>
      <c r="J947" s="74">
        <v>0.61371398078975448</v>
      </c>
      <c r="K947" s="61"/>
      <c r="L947" s="62"/>
      <c r="M947" s="55"/>
      <c r="N947" s="55"/>
      <c r="O947" s="55"/>
      <c r="P947" s="55"/>
      <c r="Q947" s="75"/>
      <c r="R947" s="75"/>
      <c r="S947" s="76"/>
    </row>
    <row r="948" spans="1:19" x14ac:dyDescent="0.2">
      <c r="A948" s="70">
        <v>938</v>
      </c>
      <c r="B948" s="61">
        <v>0.6846481876332623</v>
      </c>
      <c r="C948" s="62">
        <v>40</v>
      </c>
      <c r="D948" s="71">
        <f t="shared" si="86"/>
        <v>65.041577825159919</v>
      </c>
      <c r="E948" s="64">
        <f t="shared" si="87"/>
        <v>78.734541577825169</v>
      </c>
      <c r="F948" s="65">
        <f t="shared" si="88"/>
        <v>149.93795309168445</v>
      </c>
      <c r="G948" s="64">
        <f t="shared" si="89"/>
        <v>160.89232409381663</v>
      </c>
      <c r="H948" s="66">
        <f t="shared" si="91"/>
        <v>25.76641791044776</v>
      </c>
      <c r="I948" s="66">
        <f t="shared" si="90"/>
        <v>27.606876332622601</v>
      </c>
      <c r="J948" s="74">
        <v>0.61348614072494667</v>
      </c>
      <c r="K948" s="61"/>
      <c r="L948" s="62"/>
      <c r="M948" s="55"/>
      <c r="N948" s="55"/>
      <c r="O948" s="55"/>
      <c r="P948" s="55"/>
      <c r="Q948" s="75"/>
      <c r="R948" s="75"/>
      <c r="S948" s="76"/>
    </row>
    <row r="949" spans="1:19" x14ac:dyDescent="0.2">
      <c r="A949" s="70">
        <v>939</v>
      </c>
      <c r="B949" s="61">
        <v>0.68434504792332262</v>
      </c>
      <c r="C949" s="62">
        <v>40</v>
      </c>
      <c r="D949" s="71">
        <f t="shared" si="86"/>
        <v>65.012779552715642</v>
      </c>
      <c r="E949" s="64">
        <f t="shared" si="87"/>
        <v>78.699680511182095</v>
      </c>
      <c r="F949" s="65">
        <f t="shared" si="88"/>
        <v>149.87156549520765</v>
      </c>
      <c r="G949" s="64">
        <f t="shared" si="89"/>
        <v>160.82108626198081</v>
      </c>
      <c r="H949" s="66">
        <f t="shared" si="91"/>
        <v>25.756869009584662</v>
      </c>
      <c r="I949" s="66">
        <f t="shared" si="90"/>
        <v>27.596645367412137</v>
      </c>
      <c r="J949" s="74">
        <v>0.61325878594249195</v>
      </c>
      <c r="K949" s="61"/>
      <c r="L949" s="62"/>
      <c r="M949" s="55"/>
      <c r="N949" s="55"/>
      <c r="O949" s="55"/>
      <c r="P949" s="55"/>
      <c r="Q949" s="75"/>
      <c r="R949" s="75"/>
      <c r="S949" s="76"/>
    </row>
    <row r="950" spans="1:19" x14ac:dyDescent="0.2">
      <c r="A950" s="70">
        <v>940</v>
      </c>
      <c r="B950" s="61">
        <v>0.68404255319148943</v>
      </c>
      <c r="C950" s="62">
        <v>40</v>
      </c>
      <c r="D950" s="71">
        <f t="shared" si="86"/>
        <v>64.9840425531915</v>
      </c>
      <c r="E950" s="64">
        <f t="shared" si="87"/>
        <v>78.664893617021278</v>
      </c>
      <c r="F950" s="65">
        <f t="shared" si="88"/>
        <v>149.80531914893618</v>
      </c>
      <c r="G950" s="64">
        <f t="shared" si="89"/>
        <v>160.75000000000003</v>
      </c>
      <c r="H950" s="66">
        <f t="shared" si="91"/>
        <v>25.747340425531913</v>
      </c>
      <c r="I950" s="67">
        <f t="shared" si="90"/>
        <v>27.586436170212764</v>
      </c>
      <c r="J950" s="74">
        <v>0.61303191489361697</v>
      </c>
      <c r="K950" s="61"/>
      <c r="L950" s="62"/>
      <c r="M950" s="78"/>
      <c r="N950" s="79"/>
      <c r="O950" s="78"/>
      <c r="P950" s="79"/>
      <c r="Q950" s="80"/>
      <c r="R950" s="75"/>
      <c r="S950" s="76"/>
    </row>
    <row r="951" spans="1:19" x14ac:dyDescent="0.2">
      <c r="A951" s="70">
        <v>941</v>
      </c>
      <c r="B951" s="61">
        <v>0.68374070138150911</v>
      </c>
      <c r="C951" s="62">
        <v>40</v>
      </c>
      <c r="D951" s="71">
        <f t="shared" si="86"/>
        <v>64.955366631243365</v>
      </c>
      <c r="E951" s="64">
        <f t="shared" si="87"/>
        <v>78.630180658873542</v>
      </c>
      <c r="F951" s="65">
        <f t="shared" si="88"/>
        <v>149.73921360255051</v>
      </c>
      <c r="G951" s="64">
        <f t="shared" si="89"/>
        <v>160.67906482465463</v>
      </c>
      <c r="H951" s="66">
        <f t="shared" si="91"/>
        <v>25.737832093517532</v>
      </c>
      <c r="I951" s="67">
        <f t="shared" si="90"/>
        <v>27.576248671625926</v>
      </c>
      <c r="J951" s="74">
        <v>0.6128055260361317</v>
      </c>
      <c r="K951" s="61"/>
      <c r="L951" s="62"/>
      <c r="M951" s="78"/>
      <c r="N951" s="79"/>
      <c r="O951" s="78"/>
      <c r="P951" s="79"/>
      <c r="Q951" s="80"/>
      <c r="R951" s="75"/>
      <c r="S951" s="76"/>
    </row>
    <row r="952" spans="1:19" x14ac:dyDescent="0.2">
      <c r="A952" s="70">
        <v>942</v>
      </c>
      <c r="B952" s="61">
        <v>0.68343949044585994</v>
      </c>
      <c r="C952" s="62">
        <v>40</v>
      </c>
      <c r="D952" s="71">
        <f t="shared" si="86"/>
        <v>64.926751592356695</v>
      </c>
      <c r="E952" s="64">
        <f t="shared" si="87"/>
        <v>78.595541401273891</v>
      </c>
      <c r="F952" s="65">
        <f t="shared" si="88"/>
        <v>149.67324840764331</v>
      </c>
      <c r="G952" s="64">
        <f t="shared" si="89"/>
        <v>160.6082802547771</v>
      </c>
      <c r="H952" s="66">
        <f t="shared" si="91"/>
        <v>25.728343949044589</v>
      </c>
      <c r="I952" s="67">
        <f t="shared" si="90"/>
        <v>27.566082802547772</v>
      </c>
      <c r="J952" s="74">
        <v>0.61257961783439496</v>
      </c>
      <c r="K952" s="61"/>
      <c r="L952" s="62"/>
      <c r="M952" s="78"/>
      <c r="N952" s="79"/>
      <c r="O952" s="78"/>
      <c r="P952" s="79"/>
      <c r="Q952" s="80"/>
      <c r="R952" s="75"/>
      <c r="S952" s="76"/>
    </row>
    <row r="953" spans="1:19" x14ac:dyDescent="0.2">
      <c r="A953" s="70">
        <v>943</v>
      </c>
      <c r="B953" s="61">
        <v>0.68313891834570528</v>
      </c>
      <c r="C953" s="62">
        <v>40</v>
      </c>
      <c r="D953" s="71">
        <f t="shared" si="86"/>
        <v>64.898197242842002</v>
      </c>
      <c r="E953" s="64">
        <f t="shared" si="87"/>
        <v>78.560975609756113</v>
      </c>
      <c r="F953" s="65">
        <f t="shared" si="88"/>
        <v>149.60742311770946</v>
      </c>
      <c r="G953" s="64">
        <f t="shared" si="89"/>
        <v>160.53764581124074</v>
      </c>
      <c r="H953" s="66">
        <f t="shared" si="91"/>
        <v>25.718875927889712</v>
      </c>
      <c r="I953" s="67">
        <f t="shared" si="90"/>
        <v>27.555938494167549</v>
      </c>
      <c r="J953" s="74">
        <v>0.61235418875927883</v>
      </c>
      <c r="K953" s="61"/>
      <c r="L953" s="62"/>
      <c r="M953" s="78"/>
      <c r="N953" s="79"/>
      <c r="O953" s="78"/>
      <c r="P953" s="79"/>
      <c r="Q953" s="80"/>
      <c r="R953" s="75"/>
      <c r="S953" s="76"/>
    </row>
    <row r="954" spans="1:19" x14ac:dyDescent="0.2">
      <c r="A954" s="70">
        <v>944</v>
      </c>
      <c r="B954" s="61">
        <v>0.68283898305084745</v>
      </c>
      <c r="C954" s="62">
        <v>40</v>
      </c>
      <c r="D954" s="71">
        <f t="shared" si="86"/>
        <v>64.869703389830505</v>
      </c>
      <c r="E954" s="64">
        <f t="shared" si="87"/>
        <v>78.52648305084746</v>
      </c>
      <c r="F954" s="65">
        <f t="shared" si="88"/>
        <v>149.54173728813558</v>
      </c>
      <c r="G954" s="64">
        <f t="shared" si="89"/>
        <v>160.46716101694915</v>
      </c>
      <c r="H954" s="66">
        <f t="shared" si="91"/>
        <v>25.709427966101696</v>
      </c>
      <c r="I954" s="67">
        <f t="shared" si="90"/>
        <v>27.545815677966104</v>
      </c>
      <c r="J954" s="74">
        <v>0.61212923728813562</v>
      </c>
      <c r="K954" s="61"/>
      <c r="L954" s="62"/>
      <c r="M954" s="78"/>
      <c r="N954" s="79"/>
      <c r="O954" s="78"/>
      <c r="P954" s="79"/>
      <c r="Q954" s="80"/>
      <c r="R954" s="75"/>
      <c r="S954" s="76"/>
    </row>
    <row r="955" spans="1:19" x14ac:dyDescent="0.2">
      <c r="A955" s="70">
        <v>945</v>
      </c>
      <c r="B955" s="61">
        <v>0.68253968253968256</v>
      </c>
      <c r="C955" s="62">
        <v>40</v>
      </c>
      <c r="D955" s="71">
        <f t="shared" si="86"/>
        <v>64.841269841269849</v>
      </c>
      <c r="E955" s="64">
        <f t="shared" si="87"/>
        <v>78.492063492063494</v>
      </c>
      <c r="F955" s="65">
        <f t="shared" si="88"/>
        <v>149.47619047619048</v>
      </c>
      <c r="G955" s="64">
        <f t="shared" si="89"/>
        <v>160.39682539682539</v>
      </c>
      <c r="H955" s="66">
        <f t="shared" si="91"/>
        <v>25.699999999999996</v>
      </c>
      <c r="I955" s="67">
        <f t="shared" si="90"/>
        <v>27.535714285714281</v>
      </c>
      <c r="J955" s="74">
        <v>0.61190476190476184</v>
      </c>
      <c r="K955" s="61"/>
      <c r="L955" s="62"/>
      <c r="M955" s="78"/>
      <c r="N955" s="79"/>
      <c r="O955" s="78"/>
      <c r="P955" s="79"/>
      <c r="Q955" s="80"/>
      <c r="R955" s="75"/>
      <c r="S955" s="76"/>
    </row>
    <row r="956" spans="1:19" x14ac:dyDescent="0.2">
      <c r="A956" s="70">
        <v>946</v>
      </c>
      <c r="B956" s="61">
        <v>0.68224101479915433</v>
      </c>
      <c r="C956" s="62">
        <v>40</v>
      </c>
      <c r="D956" s="71">
        <f t="shared" si="86"/>
        <v>64.812896405919659</v>
      </c>
      <c r="E956" s="64">
        <f t="shared" si="87"/>
        <v>78.457716701902754</v>
      </c>
      <c r="F956" s="65">
        <f t="shared" si="88"/>
        <v>149.4107822410148</v>
      </c>
      <c r="G956" s="64">
        <f t="shared" si="89"/>
        <v>160.32663847780128</v>
      </c>
      <c r="H956" s="66">
        <f t="shared" si="91"/>
        <v>25.690591966173361</v>
      </c>
      <c r="I956" s="67">
        <f t="shared" si="90"/>
        <v>27.525634249471459</v>
      </c>
      <c r="J956" s="74">
        <v>0.61168076109936576</v>
      </c>
      <c r="K956" s="61"/>
      <c r="L956" s="62"/>
      <c r="M956" s="78"/>
      <c r="N956" s="79"/>
      <c r="O956" s="78"/>
      <c r="P956" s="79"/>
      <c r="Q956" s="80"/>
      <c r="R956" s="75"/>
      <c r="S956" s="76"/>
    </row>
    <row r="957" spans="1:19" x14ac:dyDescent="0.2">
      <c r="A957" s="70">
        <v>947</v>
      </c>
      <c r="B957" s="61">
        <v>0.6819429778247097</v>
      </c>
      <c r="C957" s="62">
        <v>40</v>
      </c>
      <c r="D957" s="71">
        <f t="shared" si="86"/>
        <v>64.784582893347419</v>
      </c>
      <c r="E957" s="64">
        <f t="shared" si="87"/>
        <v>78.423442449841616</v>
      </c>
      <c r="F957" s="65">
        <f t="shared" si="88"/>
        <v>149.34551214361142</v>
      </c>
      <c r="G957" s="64">
        <f t="shared" si="89"/>
        <v>160.25659978880677</v>
      </c>
      <c r="H957" s="66">
        <f t="shared" si="91"/>
        <v>25.681203801478354</v>
      </c>
      <c r="I957" s="67">
        <f t="shared" si="90"/>
        <v>27.51557550158395</v>
      </c>
      <c r="J957" s="74">
        <v>0.61145723336853219</v>
      </c>
      <c r="K957" s="61"/>
      <c r="L957" s="62"/>
      <c r="M957" s="78"/>
      <c r="N957" s="79"/>
      <c r="O957" s="78"/>
      <c r="P957" s="79"/>
      <c r="Q957" s="80"/>
      <c r="R957" s="75"/>
      <c r="S957" s="76"/>
    </row>
    <row r="958" spans="1:19" x14ac:dyDescent="0.2">
      <c r="A958" s="70">
        <v>948</v>
      </c>
      <c r="B958" s="61">
        <v>0.68164556962025324</v>
      </c>
      <c r="C958" s="62">
        <v>40</v>
      </c>
      <c r="D958" s="71">
        <f t="shared" si="86"/>
        <v>64.756329113924053</v>
      </c>
      <c r="E958" s="64">
        <f t="shared" si="87"/>
        <v>78.389240506329116</v>
      </c>
      <c r="F958" s="65">
        <f t="shared" si="88"/>
        <v>149.28037974683545</v>
      </c>
      <c r="G958" s="64">
        <f t="shared" si="89"/>
        <v>160.18670886075952</v>
      </c>
      <c r="H958" s="66">
        <f t="shared" si="91"/>
        <v>25.671835443037978</v>
      </c>
      <c r="I958" s="67">
        <f t="shared" si="90"/>
        <v>27.505537974683545</v>
      </c>
      <c r="J958" s="74">
        <v>0.61123417721518991</v>
      </c>
      <c r="K958" s="61"/>
      <c r="L958" s="62"/>
      <c r="M958" s="78"/>
      <c r="N958" s="79"/>
      <c r="O958" s="78"/>
      <c r="P958" s="79"/>
      <c r="Q958" s="80"/>
      <c r="R958" s="75"/>
      <c r="S958" s="76"/>
    </row>
    <row r="959" spans="1:19" x14ac:dyDescent="0.2">
      <c r="A959" s="70">
        <v>949</v>
      </c>
      <c r="B959" s="61">
        <v>0.68134878819810341</v>
      </c>
      <c r="C959" s="62">
        <v>40</v>
      </c>
      <c r="D959" s="71">
        <f t="shared" si="86"/>
        <v>64.72813487881983</v>
      </c>
      <c r="E959" s="64">
        <f t="shared" si="87"/>
        <v>78.355110642781895</v>
      </c>
      <c r="F959" s="65">
        <f t="shared" si="88"/>
        <v>149.21538461538464</v>
      </c>
      <c r="G959" s="64">
        <f t="shared" si="89"/>
        <v>160.1169652265543</v>
      </c>
      <c r="H959" s="66">
        <f t="shared" si="91"/>
        <v>25.662486828240255</v>
      </c>
      <c r="I959" s="67">
        <f t="shared" si="90"/>
        <v>27.495521601685986</v>
      </c>
      <c r="J959" s="74">
        <v>0.6110115911485775</v>
      </c>
      <c r="K959" s="61"/>
      <c r="L959" s="62"/>
      <c r="M959" s="78"/>
      <c r="N959" s="79"/>
      <c r="O959" s="78"/>
      <c r="P959" s="79"/>
      <c r="Q959" s="80"/>
      <c r="R959" s="75"/>
      <c r="S959" s="76"/>
    </row>
    <row r="960" spans="1:19" x14ac:dyDescent="0.2">
      <c r="A960" s="70">
        <v>950</v>
      </c>
      <c r="B960" s="61">
        <v>0.68105263157894746</v>
      </c>
      <c r="C960" s="62">
        <v>40</v>
      </c>
      <c r="D960" s="71">
        <f t="shared" si="86"/>
        <v>64.7</v>
      </c>
      <c r="E960" s="64">
        <f t="shared" si="87"/>
        <v>78.321052631578965</v>
      </c>
      <c r="F960" s="65">
        <f t="shared" si="88"/>
        <v>149.15052631578951</v>
      </c>
      <c r="G960" s="64">
        <f t="shared" si="89"/>
        <v>160.04736842105265</v>
      </c>
      <c r="H960" s="66">
        <f t="shared" si="91"/>
        <v>25.653157894736843</v>
      </c>
      <c r="I960" s="67">
        <f t="shared" si="90"/>
        <v>27.485526315789475</v>
      </c>
      <c r="J960" s="74">
        <v>0.61078947368421055</v>
      </c>
      <c r="K960" s="61"/>
      <c r="L960" s="62"/>
      <c r="M960" s="78"/>
      <c r="N960" s="79"/>
      <c r="O960" s="78"/>
      <c r="P960" s="79"/>
      <c r="Q960" s="80"/>
      <c r="R960" s="75"/>
      <c r="S960" s="76"/>
    </row>
    <row r="961" spans="1:19" x14ac:dyDescent="0.2">
      <c r="A961" s="70">
        <v>951</v>
      </c>
      <c r="B961" s="61">
        <v>0.68075709779179816</v>
      </c>
      <c r="C961" s="62">
        <v>40</v>
      </c>
      <c r="D961" s="71">
        <f t="shared" si="86"/>
        <v>64.671924290220829</v>
      </c>
      <c r="E961" s="64">
        <f t="shared" si="87"/>
        <v>78.287066246056781</v>
      </c>
      <c r="F961" s="65">
        <f t="shared" si="88"/>
        <v>149.08580441640379</v>
      </c>
      <c r="G961" s="64">
        <f t="shared" si="89"/>
        <v>159.97791798107258</v>
      </c>
      <c r="H961" s="66">
        <f t="shared" si="91"/>
        <v>25.643848580441642</v>
      </c>
      <c r="I961" s="67">
        <f t="shared" si="90"/>
        <v>27.475552050473187</v>
      </c>
      <c r="J961" s="74">
        <v>0.61056782334384863</v>
      </c>
      <c r="K961" s="61"/>
      <c r="L961" s="62"/>
      <c r="M961" s="78"/>
      <c r="N961" s="79"/>
      <c r="O961" s="78"/>
      <c r="P961" s="79"/>
      <c r="Q961" s="80"/>
      <c r="R961" s="75"/>
      <c r="S961" s="76"/>
    </row>
    <row r="962" spans="1:19" x14ac:dyDescent="0.2">
      <c r="A962" s="70">
        <v>952</v>
      </c>
      <c r="B962" s="61">
        <v>0.6804621848739496</v>
      </c>
      <c r="C962" s="62">
        <v>40</v>
      </c>
      <c r="D962" s="71">
        <f t="shared" si="86"/>
        <v>64.643907563025209</v>
      </c>
      <c r="E962" s="64">
        <f t="shared" si="87"/>
        <v>78.253151260504211</v>
      </c>
      <c r="F962" s="65">
        <f t="shared" si="88"/>
        <v>149.02121848739498</v>
      </c>
      <c r="G962" s="64">
        <f t="shared" si="89"/>
        <v>159.90861344537817</v>
      </c>
      <c r="H962" s="66">
        <f t="shared" si="91"/>
        <v>25.634558823529414</v>
      </c>
      <c r="I962" s="67">
        <f t="shared" si="90"/>
        <v>27.4655987394958</v>
      </c>
      <c r="J962" s="74">
        <v>0.61034663865546224</v>
      </c>
      <c r="K962" s="61"/>
      <c r="L962" s="62"/>
      <c r="M962" s="78"/>
      <c r="N962" s="79"/>
      <c r="O962" s="78"/>
      <c r="P962" s="79"/>
      <c r="Q962" s="80"/>
      <c r="R962" s="75"/>
      <c r="S962" s="76"/>
    </row>
    <row r="963" spans="1:19" x14ac:dyDescent="0.2">
      <c r="A963" s="70">
        <v>953</v>
      </c>
      <c r="B963" s="61">
        <v>0.68016789087093399</v>
      </c>
      <c r="C963" s="62">
        <v>40</v>
      </c>
      <c r="D963" s="71">
        <f t="shared" si="86"/>
        <v>64.615949632738733</v>
      </c>
      <c r="E963" s="64">
        <f t="shared" si="87"/>
        <v>78.219307450157402</v>
      </c>
      <c r="F963" s="65">
        <f t="shared" si="88"/>
        <v>148.95676810073454</v>
      </c>
      <c r="G963" s="64">
        <f t="shared" si="89"/>
        <v>159.8394543546695</v>
      </c>
      <c r="H963" s="66">
        <f t="shared" si="91"/>
        <v>25.625288562434417</v>
      </c>
      <c r="I963" s="67">
        <f t="shared" si="90"/>
        <v>27.455666316894018</v>
      </c>
      <c r="J963" s="74">
        <v>0.61012591815320039</v>
      </c>
      <c r="K963" s="61"/>
      <c r="L963" s="62"/>
      <c r="M963" s="78"/>
      <c r="N963" s="79"/>
      <c r="O963" s="78"/>
      <c r="P963" s="79"/>
      <c r="Q963" s="80"/>
      <c r="R963" s="75"/>
      <c r="S963" s="76"/>
    </row>
    <row r="964" spans="1:19" x14ac:dyDescent="0.2">
      <c r="A964" s="70">
        <v>954</v>
      </c>
      <c r="B964" s="61">
        <v>0.67987421383647806</v>
      </c>
      <c r="C964" s="62">
        <v>40</v>
      </c>
      <c r="D964" s="71">
        <f t="shared" si="86"/>
        <v>64.58805031446542</v>
      </c>
      <c r="E964" s="64">
        <f t="shared" si="87"/>
        <v>78.18553459119498</v>
      </c>
      <c r="F964" s="65">
        <f t="shared" si="88"/>
        <v>148.89245283018869</v>
      </c>
      <c r="G964" s="64">
        <f t="shared" si="89"/>
        <v>159.77044025157235</v>
      </c>
      <c r="H964" s="66">
        <f t="shared" si="91"/>
        <v>25.616037735849055</v>
      </c>
      <c r="I964" s="67">
        <f t="shared" si="90"/>
        <v>27.445754716981131</v>
      </c>
      <c r="J964" s="74">
        <v>0.60990566037735849</v>
      </c>
      <c r="K964" s="61"/>
      <c r="L964" s="62"/>
      <c r="M964" s="78"/>
      <c r="N964" s="79"/>
      <c r="O964" s="78"/>
      <c r="P964" s="79"/>
      <c r="Q964" s="80"/>
      <c r="R964" s="75"/>
      <c r="S964" s="76"/>
    </row>
    <row r="965" spans="1:19" x14ac:dyDescent="0.2">
      <c r="A965" s="70">
        <v>955</v>
      </c>
      <c r="B965" s="61">
        <v>0.67958115183246071</v>
      </c>
      <c r="C965" s="62">
        <v>40</v>
      </c>
      <c r="D965" s="71">
        <f t="shared" si="86"/>
        <v>64.560209424083766</v>
      </c>
      <c r="E965" s="64">
        <f t="shared" si="87"/>
        <v>78.151832460732976</v>
      </c>
      <c r="F965" s="65">
        <f t="shared" si="88"/>
        <v>148.8282722513089</v>
      </c>
      <c r="G965" s="64">
        <f t="shared" si="89"/>
        <v>159.70157068062827</v>
      </c>
      <c r="H965" s="66">
        <f t="shared" si="91"/>
        <v>25.606806282722509</v>
      </c>
      <c r="I965" s="67">
        <f t="shared" si="90"/>
        <v>27.435863874345543</v>
      </c>
      <c r="J965" s="74">
        <v>0.60968586387434542</v>
      </c>
      <c r="K965" s="61"/>
      <c r="L965" s="62"/>
      <c r="M965" s="78"/>
      <c r="N965" s="79"/>
      <c r="O965" s="78"/>
      <c r="P965" s="79"/>
      <c r="Q965" s="80"/>
      <c r="R965" s="75"/>
      <c r="S965" s="76"/>
    </row>
    <row r="966" spans="1:19" x14ac:dyDescent="0.2">
      <c r="A966" s="70">
        <v>956</v>
      </c>
      <c r="B966" s="61">
        <v>0.67928870292887034</v>
      </c>
      <c r="C966" s="62">
        <v>40</v>
      </c>
      <c r="D966" s="71">
        <f t="shared" si="86"/>
        <v>64.53242677824268</v>
      </c>
      <c r="E966" s="64">
        <f t="shared" si="87"/>
        <v>78.118200836820094</v>
      </c>
      <c r="F966" s="65">
        <f t="shared" si="88"/>
        <v>148.76422594142261</v>
      </c>
      <c r="G966" s="64">
        <f t="shared" si="89"/>
        <v>159.63284518828453</v>
      </c>
      <c r="H966" s="66">
        <f t="shared" si="91"/>
        <v>25.597594142259414</v>
      </c>
      <c r="I966" s="67">
        <f t="shared" si="90"/>
        <v>27.425993723849373</v>
      </c>
      <c r="J966" s="74">
        <v>0.60946652719665273</v>
      </c>
      <c r="K966" s="61"/>
      <c r="L966" s="62"/>
      <c r="M966" s="78"/>
      <c r="N966" s="79"/>
      <c r="O966" s="78"/>
      <c r="P966" s="79"/>
      <c r="Q966" s="80"/>
      <c r="R966" s="75"/>
      <c r="S966" s="76"/>
    </row>
    <row r="967" spans="1:19" x14ac:dyDescent="0.2">
      <c r="A967" s="70">
        <v>957</v>
      </c>
      <c r="B967" s="61">
        <v>0.67899686520376179</v>
      </c>
      <c r="C967" s="62">
        <v>40</v>
      </c>
      <c r="D967" s="71">
        <f t="shared" si="86"/>
        <v>64.504702194357364</v>
      </c>
      <c r="E967" s="64">
        <f t="shared" si="87"/>
        <v>78.084639498432608</v>
      </c>
      <c r="F967" s="65">
        <f t="shared" si="88"/>
        <v>148.70031347962384</v>
      </c>
      <c r="G967" s="64">
        <f t="shared" si="89"/>
        <v>159.56426332288402</v>
      </c>
      <c r="H967" s="66">
        <f t="shared" si="91"/>
        <v>25.588401253918491</v>
      </c>
      <c r="I967" s="67">
        <f t="shared" si="90"/>
        <v>27.416144200626956</v>
      </c>
      <c r="J967" s="74">
        <v>0.60924764890282124</v>
      </c>
      <c r="K967" s="61"/>
      <c r="L967" s="62"/>
      <c r="M967" s="78"/>
      <c r="N967" s="79"/>
      <c r="O967" s="78"/>
      <c r="P967" s="79"/>
      <c r="Q967" s="80"/>
      <c r="R967" s="75"/>
      <c r="S967" s="76"/>
    </row>
    <row r="968" spans="1:19" x14ac:dyDescent="0.2">
      <c r="A968" s="70">
        <v>958</v>
      </c>
      <c r="B968" s="61">
        <v>0.67870563674321505</v>
      </c>
      <c r="C968" s="62">
        <v>40</v>
      </c>
      <c r="D968" s="71">
        <f t="shared" si="86"/>
        <v>64.477035490605431</v>
      </c>
      <c r="E968" s="64">
        <f t="shared" si="87"/>
        <v>78.051148225469731</v>
      </c>
      <c r="F968" s="65">
        <f t="shared" si="88"/>
        <v>148.6365344467641</v>
      </c>
      <c r="G968" s="64">
        <f t="shared" si="89"/>
        <v>159.49582463465555</v>
      </c>
      <c r="H968" s="66">
        <f t="shared" si="91"/>
        <v>25.579227557411276</v>
      </c>
      <c r="I968" s="67">
        <f t="shared" si="90"/>
        <v>27.406315240083508</v>
      </c>
      <c r="J968" s="74">
        <v>0.60902922755741129</v>
      </c>
      <c r="K968" s="61"/>
      <c r="L968" s="62"/>
      <c r="M968" s="78"/>
      <c r="N968" s="79"/>
      <c r="O968" s="78"/>
      <c r="P968" s="79"/>
      <c r="Q968" s="80"/>
      <c r="R968" s="75"/>
      <c r="S968" s="76"/>
    </row>
    <row r="969" spans="1:19" x14ac:dyDescent="0.2">
      <c r="A969" s="70">
        <v>959</v>
      </c>
      <c r="B969" s="61">
        <v>0.67841501564129303</v>
      </c>
      <c r="C969" s="62">
        <v>40</v>
      </c>
      <c r="D969" s="71">
        <f t="shared" si="86"/>
        <v>64.449426485922842</v>
      </c>
      <c r="E969" s="64">
        <f t="shared" si="87"/>
        <v>78.017726798748697</v>
      </c>
      <c r="F969" s="65">
        <f t="shared" si="88"/>
        <v>148.57288842544318</v>
      </c>
      <c r="G969" s="64">
        <f t="shared" si="89"/>
        <v>159.42752867570385</v>
      </c>
      <c r="H969" s="66">
        <f t="shared" si="91"/>
        <v>25.570072992700727</v>
      </c>
      <c r="I969" s="67">
        <f t="shared" si="90"/>
        <v>27.396506777893634</v>
      </c>
      <c r="J969" s="74">
        <v>0.60881126173096967</v>
      </c>
      <c r="K969" s="61"/>
      <c r="L969" s="62"/>
      <c r="M969" s="78"/>
      <c r="N969" s="79"/>
      <c r="O969" s="78"/>
      <c r="P969" s="79"/>
      <c r="Q969" s="80"/>
      <c r="R969" s="75"/>
      <c r="S969" s="76"/>
    </row>
    <row r="970" spans="1:19" x14ac:dyDescent="0.2">
      <c r="A970" s="70">
        <v>960</v>
      </c>
      <c r="B970" s="61">
        <v>0.67812499999999998</v>
      </c>
      <c r="C970" s="62">
        <v>40</v>
      </c>
      <c r="D970" s="71">
        <f t="shared" si="86"/>
        <v>64.421875</v>
      </c>
      <c r="E970" s="64">
        <f t="shared" si="87"/>
        <v>77.984375</v>
      </c>
      <c r="F970" s="65">
        <f t="shared" si="88"/>
        <v>148.50937500000001</v>
      </c>
      <c r="G970" s="64">
        <f t="shared" si="89"/>
        <v>159.359375</v>
      </c>
      <c r="H970" s="66">
        <f t="shared" si="91"/>
        <v>25.560937500000001</v>
      </c>
      <c r="I970" s="67">
        <f t="shared" si="90"/>
        <v>27.386718750000004</v>
      </c>
      <c r="J970" s="74">
        <v>0.60859375000000004</v>
      </c>
      <c r="K970" s="61"/>
      <c r="L970" s="62"/>
      <c r="M970" s="78"/>
      <c r="N970" s="79"/>
      <c r="O970" s="78"/>
      <c r="P970" s="79"/>
      <c r="Q970" s="80"/>
      <c r="R970" s="75"/>
      <c r="S970" s="76"/>
    </row>
    <row r="971" spans="1:19" x14ac:dyDescent="0.2">
      <c r="A971" s="70">
        <v>961</v>
      </c>
      <c r="B971" s="61">
        <v>0.67783558792924037</v>
      </c>
      <c r="C971" s="62">
        <v>40</v>
      </c>
      <c r="D971" s="71">
        <f t="shared" ref="D971:D1034" si="92">B971*$D$7</f>
        <v>64.394380853277838</v>
      </c>
      <c r="E971" s="64">
        <f t="shared" ref="E971:E1034" si="93">B971*$E$7</f>
        <v>77.951092611862649</v>
      </c>
      <c r="F971" s="65">
        <f t="shared" ref="F971:F1034" si="94">B971*$F$7</f>
        <v>148.44599375650364</v>
      </c>
      <c r="G971" s="64">
        <f t="shared" ref="G971:G1034" si="95">B971*$G$7</f>
        <v>159.2913631633715</v>
      </c>
      <c r="H971" s="66">
        <f t="shared" si="91"/>
        <v>25.551821019771072</v>
      </c>
      <c r="I971" s="67">
        <f t="shared" ref="I971:I1034" si="96">$I$7*J971</f>
        <v>27.376951092611861</v>
      </c>
      <c r="J971" s="74">
        <v>0.60837669094693025</v>
      </c>
      <c r="K971" s="61"/>
      <c r="L971" s="62"/>
      <c r="M971" s="78"/>
      <c r="N971" s="79"/>
      <c r="O971" s="78"/>
      <c r="P971" s="79"/>
      <c r="Q971" s="80"/>
      <c r="R971" s="75"/>
      <c r="S971" s="76"/>
    </row>
    <row r="972" spans="1:19" x14ac:dyDescent="0.2">
      <c r="A972" s="70">
        <v>962</v>
      </c>
      <c r="B972" s="61">
        <v>0.6775467775467775</v>
      </c>
      <c r="C972" s="62">
        <v>40</v>
      </c>
      <c r="D972" s="71">
        <f t="shared" si="92"/>
        <v>64.366943866943856</v>
      </c>
      <c r="E972" s="64">
        <f t="shared" si="93"/>
        <v>77.917879417879419</v>
      </c>
      <c r="F972" s="65">
        <f t="shared" si="94"/>
        <v>148.38274428274428</v>
      </c>
      <c r="G972" s="64">
        <f t="shared" si="95"/>
        <v>159.22349272349271</v>
      </c>
      <c r="H972" s="66">
        <f t="shared" ref="H972:H1035" si="97">J972*$H$7</f>
        <v>25.542723492723493</v>
      </c>
      <c r="I972" s="67">
        <f t="shared" si="96"/>
        <v>27.367203742203742</v>
      </c>
      <c r="J972" s="74">
        <v>0.60816008316008319</v>
      </c>
      <c r="K972" s="61"/>
      <c r="L972" s="62"/>
      <c r="M972" s="78"/>
      <c r="N972" s="79"/>
      <c r="O972" s="78"/>
      <c r="P972" s="79"/>
      <c r="Q972" s="80"/>
      <c r="R972" s="75"/>
      <c r="S972" s="76"/>
    </row>
    <row r="973" spans="1:19" x14ac:dyDescent="0.2">
      <c r="A973" s="70">
        <v>963</v>
      </c>
      <c r="B973" s="61">
        <v>0.6772585669781932</v>
      </c>
      <c r="C973" s="62">
        <v>40</v>
      </c>
      <c r="D973" s="71">
        <f t="shared" si="92"/>
        <v>64.339563862928358</v>
      </c>
      <c r="E973" s="64">
        <f t="shared" si="93"/>
        <v>77.884735202492223</v>
      </c>
      <c r="F973" s="65">
        <f t="shared" si="94"/>
        <v>148.31962616822432</v>
      </c>
      <c r="G973" s="64">
        <f t="shared" si="95"/>
        <v>159.1557632398754</v>
      </c>
      <c r="H973" s="66">
        <f t="shared" si="97"/>
        <v>25.533644859813084</v>
      </c>
      <c r="I973" s="67">
        <f t="shared" si="96"/>
        <v>27.357476635514018</v>
      </c>
      <c r="J973" s="74">
        <v>0.60794392523364482</v>
      </c>
      <c r="K973" s="61"/>
      <c r="L973" s="62"/>
      <c r="M973" s="78"/>
      <c r="N973" s="79"/>
      <c r="O973" s="78"/>
      <c r="P973" s="79"/>
      <c r="Q973" s="80"/>
      <c r="R973" s="75"/>
      <c r="S973" s="76"/>
    </row>
    <row r="974" spans="1:19" x14ac:dyDescent="0.2">
      <c r="A974" s="70">
        <v>964</v>
      </c>
      <c r="B974" s="61">
        <v>0.67697095435684651</v>
      </c>
      <c r="C974" s="62">
        <v>40</v>
      </c>
      <c r="D974" s="71">
        <f t="shared" si="92"/>
        <v>64.312240663900425</v>
      </c>
      <c r="E974" s="64">
        <f t="shared" si="93"/>
        <v>77.851659751037346</v>
      </c>
      <c r="F974" s="65">
        <f t="shared" si="94"/>
        <v>148.25663900414938</v>
      </c>
      <c r="G974" s="64">
        <f t="shared" si="95"/>
        <v>159.08817427385893</v>
      </c>
      <c r="H974" s="66">
        <f t="shared" si="97"/>
        <v>25.524585062240661</v>
      </c>
      <c r="I974" s="67">
        <f t="shared" si="96"/>
        <v>27.347769709543567</v>
      </c>
      <c r="J974" s="74">
        <v>0.60772821576763481</v>
      </c>
      <c r="K974" s="61"/>
      <c r="L974" s="62"/>
      <c r="M974" s="78"/>
      <c r="N974" s="79"/>
      <c r="O974" s="78"/>
      <c r="P974" s="79"/>
      <c r="Q974" s="80"/>
      <c r="R974" s="75"/>
      <c r="S974" s="76"/>
    </row>
    <row r="975" spans="1:19" x14ac:dyDescent="0.2">
      <c r="A975" s="70">
        <v>965</v>
      </c>
      <c r="B975" s="61">
        <v>0.67668393782383429</v>
      </c>
      <c r="C975" s="62">
        <v>40</v>
      </c>
      <c r="D975" s="71">
        <f t="shared" si="92"/>
        <v>64.284974093264253</v>
      </c>
      <c r="E975" s="64">
        <f t="shared" si="93"/>
        <v>77.818652849740943</v>
      </c>
      <c r="F975" s="65">
        <f t="shared" si="94"/>
        <v>148.19378238341972</v>
      </c>
      <c r="G975" s="64">
        <f t="shared" si="95"/>
        <v>159.02072538860105</v>
      </c>
      <c r="H975" s="66">
        <f t="shared" si="97"/>
        <v>25.515544041450774</v>
      </c>
      <c r="I975" s="67">
        <f t="shared" si="96"/>
        <v>27.338082901554401</v>
      </c>
      <c r="J975" s="74">
        <v>0.60751295336787559</v>
      </c>
      <c r="K975" s="61"/>
      <c r="L975" s="62"/>
      <c r="M975" s="78"/>
      <c r="N975" s="79"/>
      <c r="O975" s="78"/>
      <c r="P975" s="79"/>
      <c r="Q975" s="80"/>
      <c r="R975" s="75"/>
      <c r="S975" s="76"/>
    </row>
    <row r="976" spans="1:19" x14ac:dyDescent="0.2">
      <c r="A976" s="70">
        <v>966</v>
      </c>
      <c r="B976" s="61">
        <v>0.67639751552795035</v>
      </c>
      <c r="C976" s="62">
        <v>40</v>
      </c>
      <c r="D976" s="71">
        <f t="shared" si="92"/>
        <v>64.257763975155285</v>
      </c>
      <c r="E976" s="64">
        <f t="shared" si="93"/>
        <v>77.785714285714292</v>
      </c>
      <c r="F976" s="65">
        <f t="shared" si="94"/>
        <v>148.13105590062113</v>
      </c>
      <c r="G976" s="64">
        <f t="shared" si="95"/>
        <v>158.95341614906835</v>
      </c>
      <c r="H976" s="66">
        <f t="shared" si="97"/>
        <v>25.506521739130431</v>
      </c>
      <c r="I976" s="67">
        <f t="shared" si="96"/>
        <v>27.328416149068321</v>
      </c>
      <c r="J976" s="74">
        <v>0.60729813664596266</v>
      </c>
      <c r="K976" s="61"/>
      <c r="L976" s="62"/>
      <c r="M976" s="78"/>
      <c r="N976" s="79"/>
      <c r="O976" s="78"/>
      <c r="P976" s="79"/>
      <c r="Q976" s="80"/>
      <c r="R976" s="75"/>
      <c r="S976" s="76"/>
    </row>
    <row r="977" spans="1:19" x14ac:dyDescent="0.2">
      <c r="A977" s="70">
        <v>967</v>
      </c>
      <c r="B977" s="61">
        <v>0.67611168562564639</v>
      </c>
      <c r="C977" s="62">
        <v>40</v>
      </c>
      <c r="D977" s="71">
        <f t="shared" si="92"/>
        <v>64.230610134436404</v>
      </c>
      <c r="E977" s="64">
        <f t="shared" si="93"/>
        <v>77.752843846949332</v>
      </c>
      <c r="F977" s="65">
        <f t="shared" si="94"/>
        <v>148.06845915201657</v>
      </c>
      <c r="G977" s="64">
        <f t="shared" si="95"/>
        <v>158.8862461220269</v>
      </c>
      <c r="H977" s="66">
        <f t="shared" si="97"/>
        <v>25.497518097207859</v>
      </c>
      <c r="I977" s="67">
        <f t="shared" si="96"/>
        <v>27.318769389865562</v>
      </c>
      <c r="J977" s="74">
        <v>0.60708376421923471</v>
      </c>
      <c r="K977" s="61"/>
      <c r="L977" s="62"/>
      <c r="M977" s="78"/>
      <c r="N977" s="79"/>
      <c r="O977" s="78"/>
      <c r="P977" s="79"/>
      <c r="Q977" s="80"/>
      <c r="R977" s="75"/>
      <c r="S977" s="76"/>
    </row>
    <row r="978" spans="1:19" x14ac:dyDescent="0.2">
      <c r="A978" s="70">
        <v>968</v>
      </c>
      <c r="B978" s="61">
        <v>0.67582644628099175</v>
      </c>
      <c r="C978" s="62">
        <v>40</v>
      </c>
      <c r="D978" s="71">
        <f t="shared" si="92"/>
        <v>64.203512396694222</v>
      </c>
      <c r="E978" s="64">
        <f t="shared" si="93"/>
        <v>77.720041322314046</v>
      </c>
      <c r="F978" s="65">
        <f t="shared" si="94"/>
        <v>148.00599173553721</v>
      </c>
      <c r="G978" s="64">
        <f t="shared" si="95"/>
        <v>158.81921487603307</v>
      </c>
      <c r="H978" s="66">
        <f t="shared" si="97"/>
        <v>25.488533057851235</v>
      </c>
      <c r="I978" s="67">
        <f t="shared" si="96"/>
        <v>27.309142561983467</v>
      </c>
      <c r="J978" s="74">
        <v>0.60686983471074374</v>
      </c>
      <c r="K978" s="61"/>
      <c r="L978" s="62"/>
      <c r="M978" s="78"/>
      <c r="N978" s="79"/>
      <c r="O978" s="78"/>
      <c r="P978" s="79"/>
      <c r="Q978" s="80"/>
      <c r="R978" s="75"/>
      <c r="S978" s="76"/>
    </row>
    <row r="979" spans="1:19" x14ac:dyDescent="0.2">
      <c r="A979" s="70">
        <v>969</v>
      </c>
      <c r="B979" s="61">
        <v>0.67554179566563477</v>
      </c>
      <c r="C979" s="62">
        <v>40</v>
      </c>
      <c r="D979" s="71">
        <f t="shared" si="92"/>
        <v>64.176470588235304</v>
      </c>
      <c r="E979" s="64">
        <f t="shared" si="93"/>
        <v>77.687306501547994</v>
      </c>
      <c r="F979" s="65">
        <f t="shared" si="94"/>
        <v>147.94365325077402</v>
      </c>
      <c r="G979" s="64">
        <f t="shared" si="95"/>
        <v>158.75232198142416</v>
      </c>
      <c r="H979" s="66">
        <f t="shared" si="97"/>
        <v>25.47956656346749</v>
      </c>
      <c r="I979" s="67">
        <f t="shared" si="96"/>
        <v>27.299535603715167</v>
      </c>
      <c r="J979" s="74">
        <v>0.60665634674922597</v>
      </c>
      <c r="K979" s="61"/>
      <c r="L979" s="62"/>
      <c r="M979" s="78"/>
      <c r="N979" s="79"/>
      <c r="O979" s="78"/>
      <c r="P979" s="79"/>
      <c r="Q979" s="80"/>
      <c r="R979" s="75"/>
      <c r="S979" s="76"/>
    </row>
    <row r="980" spans="1:19" x14ac:dyDescent="0.2">
      <c r="A980" s="70">
        <v>970</v>
      </c>
      <c r="B980" s="61">
        <v>0.67525773195876293</v>
      </c>
      <c r="C980" s="62">
        <v>40</v>
      </c>
      <c r="D980" s="71">
        <f t="shared" si="92"/>
        <v>64.149484536082483</v>
      </c>
      <c r="E980" s="64">
        <f t="shared" si="93"/>
        <v>77.654639175257742</v>
      </c>
      <c r="F980" s="65">
        <f t="shared" si="94"/>
        <v>147.88144329896909</v>
      </c>
      <c r="G980" s="64">
        <f t="shared" si="95"/>
        <v>158.68556701030928</v>
      </c>
      <c r="H980" s="66">
        <f t="shared" si="97"/>
        <v>25.47061855670103</v>
      </c>
      <c r="I980" s="67">
        <f t="shared" si="96"/>
        <v>27.289948453608247</v>
      </c>
      <c r="J980" s="74">
        <v>0.60644329896907212</v>
      </c>
      <c r="K980" s="61"/>
      <c r="L980" s="62"/>
      <c r="M980" s="78"/>
      <c r="N980" s="79"/>
      <c r="O980" s="78"/>
      <c r="P980" s="79"/>
      <c r="Q980" s="80"/>
      <c r="R980" s="75"/>
      <c r="S980" s="76"/>
    </row>
    <row r="981" spans="1:19" x14ac:dyDescent="0.2">
      <c r="A981" s="70">
        <v>971</v>
      </c>
      <c r="B981" s="61">
        <v>0.67497425334706485</v>
      </c>
      <c r="C981" s="62">
        <v>40</v>
      </c>
      <c r="D981" s="71">
        <f t="shared" si="92"/>
        <v>64.122554067971166</v>
      </c>
      <c r="E981" s="64">
        <f t="shared" si="93"/>
        <v>77.622039134912455</v>
      </c>
      <c r="F981" s="65">
        <f t="shared" si="94"/>
        <v>147.81936148300721</v>
      </c>
      <c r="G981" s="64">
        <f t="shared" si="95"/>
        <v>158.61894953656025</v>
      </c>
      <c r="H981" s="66">
        <f t="shared" si="97"/>
        <v>25.461688980432541</v>
      </c>
      <c r="I981" s="67">
        <f t="shared" si="96"/>
        <v>27.280381050463436</v>
      </c>
      <c r="J981" s="74">
        <v>0.60623069001029861</v>
      </c>
      <c r="K981" s="61"/>
      <c r="L981" s="62"/>
      <c r="M981" s="78"/>
      <c r="N981" s="79"/>
      <c r="O981" s="78"/>
      <c r="P981" s="79"/>
      <c r="Q981" s="80"/>
      <c r="R981" s="75"/>
      <c r="S981" s="76"/>
    </row>
    <row r="982" spans="1:19" x14ac:dyDescent="0.2">
      <c r="A982" s="70">
        <v>972</v>
      </c>
      <c r="B982" s="61">
        <v>0.67469135802469149</v>
      </c>
      <c r="C982" s="62">
        <v>40</v>
      </c>
      <c r="D982" s="71">
        <f t="shared" si="92"/>
        <v>64.095679012345698</v>
      </c>
      <c r="E982" s="64">
        <f t="shared" si="93"/>
        <v>77.589506172839521</v>
      </c>
      <c r="F982" s="65">
        <f t="shared" si="94"/>
        <v>147.75740740740744</v>
      </c>
      <c r="G982" s="64">
        <f t="shared" si="95"/>
        <v>158.55246913580251</v>
      </c>
      <c r="H982" s="66">
        <f t="shared" si="97"/>
        <v>25.452777777777776</v>
      </c>
      <c r="I982" s="67">
        <f t="shared" si="96"/>
        <v>27.270833333333332</v>
      </c>
      <c r="J982" s="74">
        <v>0.60601851851851851</v>
      </c>
      <c r="K982" s="61"/>
      <c r="L982" s="62"/>
      <c r="M982" s="78"/>
      <c r="N982" s="79"/>
      <c r="O982" s="78"/>
      <c r="P982" s="79"/>
      <c r="Q982" s="80"/>
      <c r="R982" s="75"/>
      <c r="S982" s="76"/>
    </row>
    <row r="983" spans="1:19" x14ac:dyDescent="0.2">
      <c r="A983" s="70">
        <v>973</v>
      </c>
      <c r="B983" s="61">
        <v>0.6744090441932169</v>
      </c>
      <c r="C983" s="62">
        <v>40</v>
      </c>
      <c r="D983" s="71">
        <f t="shared" si="92"/>
        <v>64.068859198355611</v>
      </c>
      <c r="E983" s="64">
        <f t="shared" si="93"/>
        <v>77.557040082219942</v>
      </c>
      <c r="F983" s="65">
        <f t="shared" si="94"/>
        <v>147.69558067831451</v>
      </c>
      <c r="G983" s="64">
        <f t="shared" si="95"/>
        <v>158.48612538540598</v>
      </c>
      <c r="H983" s="66">
        <f t="shared" si="97"/>
        <v>25.443884892086331</v>
      </c>
      <c r="I983" s="67">
        <f t="shared" si="96"/>
        <v>27.261305241521068</v>
      </c>
      <c r="J983" s="74">
        <v>0.60580678314491265</v>
      </c>
      <c r="K983" s="61"/>
      <c r="L983" s="62"/>
      <c r="M983" s="78"/>
      <c r="N983" s="79"/>
      <c r="O983" s="78"/>
      <c r="P983" s="79"/>
      <c r="Q983" s="80"/>
      <c r="R983" s="75"/>
      <c r="S983" s="76"/>
    </row>
    <row r="984" spans="1:19" x14ac:dyDescent="0.2">
      <c r="A984" s="70">
        <v>974</v>
      </c>
      <c r="B984" s="61">
        <v>0.67412731006160165</v>
      </c>
      <c r="C984" s="62">
        <v>40</v>
      </c>
      <c r="D984" s="71">
        <f t="shared" si="92"/>
        <v>64.042094455852151</v>
      </c>
      <c r="E984" s="64">
        <f t="shared" si="93"/>
        <v>77.524640657084191</v>
      </c>
      <c r="F984" s="65">
        <f t="shared" si="94"/>
        <v>147.63388090349076</v>
      </c>
      <c r="G984" s="64">
        <f t="shared" si="95"/>
        <v>158.41991786447639</v>
      </c>
      <c r="H984" s="66">
        <f t="shared" si="97"/>
        <v>25.435010266940452</v>
      </c>
      <c r="I984" s="67">
        <f t="shared" si="96"/>
        <v>27.251796714579054</v>
      </c>
      <c r="J984" s="74">
        <v>0.60559548254620121</v>
      </c>
      <c r="K984" s="61"/>
      <c r="L984" s="62"/>
      <c r="M984" s="78"/>
      <c r="N984" s="79"/>
      <c r="O984" s="78"/>
      <c r="P984" s="79"/>
      <c r="Q984" s="80"/>
      <c r="R984" s="75"/>
      <c r="S984" s="76"/>
    </row>
    <row r="985" spans="1:19" x14ac:dyDescent="0.2">
      <c r="A985" s="70">
        <v>975</v>
      </c>
      <c r="B985" s="61">
        <v>0.67384615384615387</v>
      </c>
      <c r="C985" s="62">
        <v>40</v>
      </c>
      <c r="D985" s="71">
        <f t="shared" si="92"/>
        <v>64.015384615384619</v>
      </c>
      <c r="E985" s="64">
        <f t="shared" si="93"/>
        <v>77.492307692307691</v>
      </c>
      <c r="F985" s="65">
        <f t="shared" si="94"/>
        <v>147.5723076923077</v>
      </c>
      <c r="G985" s="64">
        <f t="shared" si="95"/>
        <v>158.35384615384615</v>
      </c>
      <c r="H985" s="66">
        <f t="shared" si="97"/>
        <v>25.426153846153841</v>
      </c>
      <c r="I985" s="67">
        <f t="shared" si="96"/>
        <v>27.242307692307687</v>
      </c>
      <c r="J985" s="74">
        <v>0.6053846153846153</v>
      </c>
      <c r="K985" s="61"/>
      <c r="L985" s="62"/>
      <c r="M985" s="78"/>
      <c r="N985" s="79"/>
      <c r="O985" s="78"/>
      <c r="P985" s="79"/>
      <c r="Q985" s="80"/>
      <c r="R985" s="75"/>
      <c r="S985" s="76"/>
    </row>
    <row r="986" spans="1:19" x14ac:dyDescent="0.2">
      <c r="A986" s="70">
        <v>976</v>
      </c>
      <c r="B986" s="61">
        <v>0.67356557377049187</v>
      </c>
      <c r="C986" s="62">
        <v>40</v>
      </c>
      <c r="D986" s="71">
        <f t="shared" si="92"/>
        <v>63.988729508196727</v>
      </c>
      <c r="E986" s="64">
        <f t="shared" si="93"/>
        <v>77.460040983606561</v>
      </c>
      <c r="F986" s="65">
        <f t="shared" si="94"/>
        <v>147.51086065573773</v>
      </c>
      <c r="G986" s="64">
        <f t="shared" si="95"/>
        <v>158.28790983606558</v>
      </c>
      <c r="H986" s="66">
        <f t="shared" si="97"/>
        <v>25.417315573770491</v>
      </c>
      <c r="I986" s="67">
        <f t="shared" si="96"/>
        <v>27.232838114754099</v>
      </c>
      <c r="J986" s="74">
        <v>0.60517418032786885</v>
      </c>
      <c r="K986" s="61"/>
      <c r="L986" s="62"/>
      <c r="M986" s="78"/>
      <c r="N986" s="79"/>
      <c r="O986" s="78"/>
      <c r="P986" s="79"/>
      <c r="Q986" s="80"/>
      <c r="R986" s="75"/>
      <c r="S986" s="76"/>
    </row>
    <row r="987" spans="1:19" x14ac:dyDescent="0.2">
      <c r="A987" s="70">
        <v>977</v>
      </c>
      <c r="B987" s="61">
        <v>0.67328556806550666</v>
      </c>
      <c r="C987" s="62">
        <v>40</v>
      </c>
      <c r="D987" s="71">
        <f t="shared" si="92"/>
        <v>63.962128966223133</v>
      </c>
      <c r="E987" s="64">
        <f t="shared" si="93"/>
        <v>77.427840327533261</v>
      </c>
      <c r="F987" s="65">
        <f t="shared" si="94"/>
        <v>147.44953940634596</v>
      </c>
      <c r="G987" s="64">
        <f t="shared" si="95"/>
        <v>158.22210849539405</v>
      </c>
      <c r="H987" s="66">
        <f t="shared" si="97"/>
        <v>25.408495394063461</v>
      </c>
      <c r="I987" s="67">
        <f t="shared" si="96"/>
        <v>27.223387922210851</v>
      </c>
      <c r="J987" s="74">
        <v>0.60496417604913</v>
      </c>
      <c r="K987" s="61"/>
      <c r="L987" s="62"/>
      <c r="M987" s="78"/>
      <c r="N987" s="79"/>
      <c r="O987" s="78"/>
      <c r="P987" s="79"/>
      <c r="Q987" s="80"/>
      <c r="R987" s="75"/>
      <c r="S987" s="76"/>
    </row>
    <row r="988" spans="1:19" x14ac:dyDescent="0.2">
      <c r="A988" s="70">
        <v>978</v>
      </c>
      <c r="B988" s="61">
        <v>0.67300613496932515</v>
      </c>
      <c r="C988" s="62">
        <v>40</v>
      </c>
      <c r="D988" s="71">
        <f t="shared" si="92"/>
        <v>63.935582822085891</v>
      </c>
      <c r="E988" s="64">
        <f t="shared" si="93"/>
        <v>77.395705521472394</v>
      </c>
      <c r="F988" s="65">
        <f t="shared" si="94"/>
        <v>147.3883435582822</v>
      </c>
      <c r="G988" s="64">
        <f t="shared" si="95"/>
        <v>158.15644171779141</v>
      </c>
      <c r="H988" s="66">
        <f t="shared" si="97"/>
        <v>25.399693251533744</v>
      </c>
      <c r="I988" s="67">
        <f t="shared" si="96"/>
        <v>27.213957055214724</v>
      </c>
      <c r="J988" s="74">
        <v>0.60475460122699387</v>
      </c>
      <c r="K988" s="61"/>
      <c r="L988" s="62"/>
      <c r="M988" s="78"/>
      <c r="N988" s="79"/>
      <c r="O988" s="78"/>
      <c r="P988" s="79"/>
      <c r="Q988" s="80"/>
      <c r="R988" s="75"/>
      <c r="S988" s="76"/>
    </row>
    <row r="989" spans="1:19" x14ac:dyDescent="0.2">
      <c r="A989" s="70">
        <v>979</v>
      </c>
      <c r="B989" s="61">
        <v>0.67272727272727284</v>
      </c>
      <c r="C989" s="62">
        <v>40</v>
      </c>
      <c r="D989" s="71">
        <f t="shared" si="92"/>
        <v>63.909090909090921</v>
      </c>
      <c r="E989" s="64">
        <f t="shared" si="93"/>
        <v>77.363636363636374</v>
      </c>
      <c r="F989" s="65">
        <f t="shared" si="94"/>
        <v>147.32727272727274</v>
      </c>
      <c r="G989" s="64">
        <f t="shared" si="95"/>
        <v>158.09090909090912</v>
      </c>
      <c r="H989" s="66">
        <f t="shared" si="97"/>
        <v>25.390909090909091</v>
      </c>
      <c r="I989" s="67">
        <f t="shared" si="96"/>
        <v>27.204545454545453</v>
      </c>
      <c r="J989" s="74">
        <v>0.6045454545454545</v>
      </c>
      <c r="K989" s="61"/>
      <c r="L989" s="62"/>
      <c r="M989" s="78"/>
      <c r="N989" s="79"/>
      <c r="O989" s="78"/>
      <c r="P989" s="79"/>
      <c r="Q989" s="80"/>
      <c r="R989" s="75"/>
      <c r="S989" s="76"/>
    </row>
    <row r="990" spans="1:19" x14ac:dyDescent="0.2">
      <c r="A990" s="70">
        <v>980</v>
      </c>
      <c r="B990" s="61">
        <v>0.6724489795918368</v>
      </c>
      <c r="C990" s="62">
        <v>40</v>
      </c>
      <c r="D990" s="71">
        <f t="shared" si="92"/>
        <v>63.882653061224495</v>
      </c>
      <c r="E990" s="64">
        <f t="shared" si="93"/>
        <v>77.331632653061234</v>
      </c>
      <c r="F990" s="65">
        <f t="shared" si="94"/>
        <v>147.26632653061225</v>
      </c>
      <c r="G990" s="64">
        <f t="shared" si="95"/>
        <v>158.02551020408166</v>
      </c>
      <c r="H990" s="66">
        <f t="shared" si="97"/>
        <v>25.382142857142856</v>
      </c>
      <c r="I990" s="67">
        <f t="shared" si="96"/>
        <v>27.195153061224488</v>
      </c>
      <c r="J990" s="74">
        <v>0.6043367346938775</v>
      </c>
      <c r="K990" s="61"/>
      <c r="L990" s="62"/>
      <c r="M990" s="78"/>
      <c r="N990" s="79"/>
      <c r="O990" s="78"/>
      <c r="P990" s="79"/>
      <c r="Q990" s="80"/>
      <c r="R990" s="75"/>
      <c r="S990" s="76"/>
    </row>
    <row r="991" spans="1:19" x14ac:dyDescent="0.2">
      <c r="A991" s="70">
        <v>981</v>
      </c>
      <c r="B991" s="61">
        <v>0.67217125382262999</v>
      </c>
      <c r="C991" s="62">
        <v>40</v>
      </c>
      <c r="D991" s="71">
        <f t="shared" si="92"/>
        <v>63.85626911314985</v>
      </c>
      <c r="E991" s="64">
        <f t="shared" si="93"/>
        <v>77.299694189602448</v>
      </c>
      <c r="F991" s="65">
        <f t="shared" si="94"/>
        <v>147.20550458715596</v>
      </c>
      <c r="G991" s="64">
        <f t="shared" si="95"/>
        <v>157.96024464831805</v>
      </c>
      <c r="H991" s="66">
        <f t="shared" si="97"/>
        <v>25.373394495412843</v>
      </c>
      <c r="I991" s="67">
        <f t="shared" si="96"/>
        <v>27.185779816513758</v>
      </c>
      <c r="J991" s="74">
        <v>0.60412844036697244</v>
      </c>
      <c r="K991" s="61"/>
      <c r="L991" s="62"/>
      <c r="M991" s="78"/>
      <c r="N991" s="79"/>
      <c r="O991" s="78"/>
      <c r="P991" s="79"/>
      <c r="Q991" s="80"/>
      <c r="R991" s="75"/>
      <c r="S991" s="76"/>
    </row>
    <row r="992" spans="1:19" x14ac:dyDescent="0.2">
      <c r="A992" s="70">
        <v>982</v>
      </c>
      <c r="B992" s="61">
        <v>0.67189409368635444</v>
      </c>
      <c r="C992" s="62">
        <v>40</v>
      </c>
      <c r="D992" s="71">
        <f t="shared" si="92"/>
        <v>63.829938900203672</v>
      </c>
      <c r="E992" s="64">
        <f t="shared" si="93"/>
        <v>77.267820773930765</v>
      </c>
      <c r="F992" s="65">
        <f t="shared" si="94"/>
        <v>147.14480651731162</v>
      </c>
      <c r="G992" s="64">
        <f t="shared" si="95"/>
        <v>157.8951120162933</v>
      </c>
      <c r="H992" s="66">
        <f t="shared" si="97"/>
        <v>25.364663951120161</v>
      </c>
      <c r="I992" s="67">
        <f t="shared" si="96"/>
        <v>27.176425661914458</v>
      </c>
      <c r="J992" s="74">
        <v>0.60392057026476575</v>
      </c>
      <c r="K992" s="61"/>
      <c r="L992" s="62"/>
      <c r="M992" s="78"/>
      <c r="N992" s="79"/>
      <c r="O992" s="78"/>
      <c r="P992" s="79"/>
      <c r="Q992" s="80"/>
      <c r="R992" s="75"/>
      <c r="S992" s="76"/>
    </row>
    <row r="993" spans="1:19" x14ac:dyDescent="0.2">
      <c r="A993" s="70">
        <v>983</v>
      </c>
      <c r="B993" s="61">
        <v>0.67161749745676502</v>
      </c>
      <c r="C993" s="62">
        <v>40</v>
      </c>
      <c r="D993" s="71">
        <f t="shared" si="92"/>
        <v>63.803662258392677</v>
      </c>
      <c r="E993" s="64">
        <f t="shared" si="93"/>
        <v>77.236012207527978</v>
      </c>
      <c r="F993" s="65">
        <f t="shared" si="94"/>
        <v>147.08423194303154</v>
      </c>
      <c r="G993" s="64">
        <f t="shared" si="95"/>
        <v>157.83011190233978</v>
      </c>
      <c r="H993" s="66">
        <f t="shared" si="97"/>
        <v>25.355951169888097</v>
      </c>
      <c r="I993" s="67">
        <f t="shared" si="96"/>
        <v>27.16709053916582</v>
      </c>
      <c r="J993" s="74">
        <v>0.60371312309257374</v>
      </c>
      <c r="K993" s="61"/>
      <c r="L993" s="62"/>
      <c r="M993" s="78"/>
      <c r="N993" s="79"/>
      <c r="O993" s="78"/>
      <c r="P993" s="79"/>
      <c r="Q993" s="80"/>
      <c r="R993" s="75"/>
      <c r="S993" s="76"/>
    </row>
    <row r="994" spans="1:19" x14ac:dyDescent="0.2">
      <c r="A994" s="70">
        <v>984</v>
      </c>
      <c r="B994" s="61">
        <v>0.67134146341463408</v>
      </c>
      <c r="C994" s="62">
        <v>40</v>
      </c>
      <c r="D994" s="71">
        <f t="shared" si="92"/>
        <v>63.77743902439024</v>
      </c>
      <c r="E994" s="64">
        <f t="shared" si="93"/>
        <v>77.204268292682926</v>
      </c>
      <c r="F994" s="65">
        <f t="shared" si="94"/>
        <v>147.02378048780486</v>
      </c>
      <c r="G994" s="64">
        <f t="shared" si="95"/>
        <v>157.76524390243901</v>
      </c>
      <c r="H994" s="66">
        <f t="shared" si="97"/>
        <v>25.347256097560976</v>
      </c>
      <c r="I994" s="67">
        <f t="shared" si="96"/>
        <v>27.157774390243901</v>
      </c>
      <c r="J994" s="74">
        <v>0.60350609756097562</v>
      </c>
      <c r="K994" s="61"/>
      <c r="L994" s="62"/>
      <c r="M994" s="78"/>
      <c r="N994" s="79"/>
      <c r="O994" s="78"/>
      <c r="P994" s="79"/>
      <c r="Q994" s="80"/>
      <c r="R994" s="75"/>
      <c r="S994" s="76"/>
    </row>
    <row r="995" spans="1:19" x14ac:dyDescent="0.2">
      <c r="A995" s="70">
        <v>985</v>
      </c>
      <c r="B995" s="61">
        <v>0.6710659898477157</v>
      </c>
      <c r="C995" s="62">
        <v>40</v>
      </c>
      <c r="D995" s="71">
        <f t="shared" si="92"/>
        <v>63.751269035532992</v>
      </c>
      <c r="E995" s="64">
        <f t="shared" si="93"/>
        <v>77.172588832487307</v>
      </c>
      <c r="F995" s="65">
        <f t="shared" si="94"/>
        <v>146.96345177664975</v>
      </c>
      <c r="G995" s="64">
        <f t="shared" si="95"/>
        <v>157.70050761421319</v>
      </c>
      <c r="H995" s="66">
        <f t="shared" si="97"/>
        <v>25.338578680203046</v>
      </c>
      <c r="I995" s="67">
        <f t="shared" si="96"/>
        <v>27.148477157360407</v>
      </c>
      <c r="J995" s="74">
        <v>0.60329949238578684</v>
      </c>
      <c r="K995" s="61"/>
      <c r="L995" s="62"/>
      <c r="M995" s="78"/>
      <c r="N995" s="79"/>
      <c r="O995" s="78"/>
      <c r="P995" s="79"/>
      <c r="Q995" s="80"/>
      <c r="R995" s="75"/>
      <c r="S995" s="76"/>
    </row>
    <row r="996" spans="1:19" x14ac:dyDescent="0.2">
      <c r="A996" s="70">
        <v>986</v>
      </c>
      <c r="B996" s="61">
        <v>0.67079107505071001</v>
      </c>
      <c r="C996" s="62">
        <v>40</v>
      </c>
      <c r="D996" s="71">
        <f t="shared" si="92"/>
        <v>63.725152129817452</v>
      </c>
      <c r="E996" s="64">
        <f t="shared" si="93"/>
        <v>77.140973630831652</v>
      </c>
      <c r="F996" s="65">
        <f t="shared" si="94"/>
        <v>146.90324543610549</v>
      </c>
      <c r="G996" s="64">
        <f t="shared" si="95"/>
        <v>157.63590263691685</v>
      </c>
      <c r="H996" s="66">
        <f t="shared" si="97"/>
        <v>25.329918864097358</v>
      </c>
      <c r="I996" s="67">
        <f t="shared" si="96"/>
        <v>27.139198782961458</v>
      </c>
      <c r="J996" s="74">
        <v>0.60309330628803237</v>
      </c>
      <c r="K996" s="61"/>
      <c r="L996" s="62"/>
      <c r="M996" s="78"/>
      <c r="N996" s="79"/>
      <c r="O996" s="78"/>
      <c r="P996" s="79"/>
      <c r="Q996" s="80"/>
      <c r="R996" s="75"/>
      <c r="S996" s="76"/>
    </row>
    <row r="997" spans="1:19" x14ac:dyDescent="0.2">
      <c r="A997" s="70">
        <v>987</v>
      </c>
      <c r="B997" s="61">
        <v>0.670516717325228</v>
      </c>
      <c r="C997" s="62">
        <v>40</v>
      </c>
      <c r="D997" s="71">
        <f t="shared" si="92"/>
        <v>63.69908814589666</v>
      </c>
      <c r="E997" s="64">
        <f t="shared" si="93"/>
        <v>77.109422492401222</v>
      </c>
      <c r="F997" s="65">
        <f t="shared" si="94"/>
        <v>146.84316109422494</v>
      </c>
      <c r="G997" s="64">
        <f t="shared" si="95"/>
        <v>157.57142857142858</v>
      </c>
      <c r="H997" s="66">
        <f t="shared" si="97"/>
        <v>25.321276595744685</v>
      </c>
      <c r="I997" s="67">
        <f t="shared" si="96"/>
        <v>27.129939209726448</v>
      </c>
      <c r="J997" s="74">
        <v>0.60288753799392103</v>
      </c>
      <c r="K997" s="61"/>
      <c r="L997" s="62"/>
      <c r="M997" s="78"/>
      <c r="N997" s="79"/>
      <c r="O997" s="78"/>
      <c r="P997" s="79"/>
      <c r="Q997" s="80"/>
      <c r="R997" s="75"/>
      <c r="S997" s="76"/>
    </row>
    <row r="998" spans="1:19" x14ac:dyDescent="0.2">
      <c r="A998" s="70">
        <v>988</v>
      </c>
      <c r="B998" s="61">
        <v>0.67024291497975719</v>
      </c>
      <c r="C998" s="62">
        <v>40</v>
      </c>
      <c r="D998" s="71">
        <f t="shared" si="92"/>
        <v>63.673076923076934</v>
      </c>
      <c r="E998" s="64">
        <f t="shared" si="93"/>
        <v>77.077935222672082</v>
      </c>
      <c r="F998" s="65">
        <f t="shared" si="94"/>
        <v>146.78319838056683</v>
      </c>
      <c r="G998" s="64">
        <f t="shared" si="95"/>
        <v>157.50708502024293</v>
      </c>
      <c r="H998" s="66">
        <f t="shared" si="97"/>
        <v>25.312651821862346</v>
      </c>
      <c r="I998" s="67">
        <f t="shared" si="96"/>
        <v>27.120698380566797</v>
      </c>
      <c r="J998" s="74">
        <v>0.60268218623481773</v>
      </c>
      <c r="K998" s="61"/>
      <c r="L998" s="62"/>
      <c r="M998" s="78"/>
      <c r="N998" s="79"/>
      <c r="O998" s="78"/>
      <c r="P998" s="79"/>
      <c r="Q998" s="80"/>
      <c r="R998" s="75"/>
      <c r="S998" s="76"/>
    </row>
    <row r="999" spans="1:19" x14ac:dyDescent="0.2">
      <c r="A999" s="70">
        <v>989</v>
      </c>
      <c r="B999" s="61">
        <v>0.66996966632962596</v>
      </c>
      <c r="C999" s="62">
        <v>40</v>
      </c>
      <c r="D999" s="71">
        <f t="shared" si="92"/>
        <v>63.647118301314464</v>
      </c>
      <c r="E999" s="64">
        <f t="shared" si="93"/>
        <v>77.04651162790698</v>
      </c>
      <c r="F999" s="65">
        <f t="shared" si="94"/>
        <v>146.72335692618807</v>
      </c>
      <c r="G999" s="64">
        <f t="shared" si="95"/>
        <v>157.44287158746209</v>
      </c>
      <c r="H999" s="66">
        <f t="shared" si="97"/>
        <v>25.304044489383216</v>
      </c>
      <c r="I999" s="67">
        <f t="shared" si="96"/>
        <v>27.111476238624874</v>
      </c>
      <c r="J999" s="74">
        <v>0.60247724974721939</v>
      </c>
      <c r="K999" s="61"/>
      <c r="L999" s="62"/>
      <c r="M999" s="78"/>
      <c r="N999" s="79"/>
      <c r="O999" s="78"/>
      <c r="P999" s="79"/>
      <c r="Q999" s="80"/>
      <c r="R999" s="75"/>
      <c r="S999" s="76"/>
    </row>
    <row r="1000" spans="1:19" x14ac:dyDescent="0.2">
      <c r="A1000" s="70">
        <v>990</v>
      </c>
      <c r="B1000" s="61">
        <v>0.66969696969696979</v>
      </c>
      <c r="C1000" s="62">
        <v>40</v>
      </c>
      <c r="D1000" s="71">
        <f t="shared" si="92"/>
        <v>63.621212121212132</v>
      </c>
      <c r="E1000" s="64">
        <f t="shared" si="93"/>
        <v>77.01515151515153</v>
      </c>
      <c r="F1000" s="65">
        <f t="shared" si="94"/>
        <v>146.66363636363639</v>
      </c>
      <c r="G1000" s="64">
        <f t="shared" si="95"/>
        <v>157.3787878787879</v>
      </c>
      <c r="H1000" s="66">
        <f t="shared" si="97"/>
        <v>25.295454545454547</v>
      </c>
      <c r="I1000" s="67">
        <f t="shared" si="96"/>
        <v>27.102272727272727</v>
      </c>
      <c r="J1000" s="74">
        <v>0.60227272727272729</v>
      </c>
      <c r="K1000" s="61"/>
      <c r="L1000" s="62"/>
      <c r="M1000" s="78"/>
      <c r="N1000" s="79"/>
      <c r="O1000" s="78"/>
      <c r="P1000" s="79"/>
      <c r="Q1000" s="80"/>
      <c r="R1000" s="75"/>
      <c r="S1000" s="76"/>
    </row>
    <row r="1001" spans="1:19" x14ac:dyDescent="0.2">
      <c r="A1001" s="70">
        <v>991</v>
      </c>
      <c r="B1001" s="61">
        <v>0.66942482341069631</v>
      </c>
      <c r="C1001" s="62">
        <v>40</v>
      </c>
      <c r="D1001" s="71">
        <f t="shared" si="92"/>
        <v>63.595358224016152</v>
      </c>
      <c r="E1001" s="64">
        <f t="shared" si="93"/>
        <v>76.983854692230082</v>
      </c>
      <c r="F1001" s="65">
        <f t="shared" si="94"/>
        <v>146.60403632694249</v>
      </c>
      <c r="G1001" s="64">
        <f t="shared" si="95"/>
        <v>157.31483350151365</v>
      </c>
      <c r="H1001" s="66">
        <f t="shared" si="97"/>
        <v>25.286881937436934</v>
      </c>
      <c r="I1001" s="67">
        <f t="shared" si="96"/>
        <v>27.093087790110999</v>
      </c>
      <c r="J1001" s="74">
        <v>0.60206861755802221</v>
      </c>
      <c r="K1001" s="61"/>
      <c r="L1001" s="62"/>
      <c r="M1001" s="78"/>
      <c r="N1001" s="79"/>
      <c r="O1001" s="78"/>
      <c r="P1001" s="79"/>
      <c r="Q1001" s="80"/>
      <c r="R1001" s="75"/>
      <c r="S1001" s="76"/>
    </row>
    <row r="1002" spans="1:19" x14ac:dyDescent="0.2">
      <c r="A1002" s="70">
        <v>992</v>
      </c>
      <c r="B1002" s="61">
        <v>0.66915322580645165</v>
      </c>
      <c r="C1002" s="62">
        <v>40</v>
      </c>
      <c r="D1002" s="71">
        <f t="shared" si="92"/>
        <v>63.569556451612904</v>
      </c>
      <c r="E1002" s="64">
        <f t="shared" si="93"/>
        <v>76.952620967741936</v>
      </c>
      <c r="F1002" s="65">
        <f t="shared" si="94"/>
        <v>146.54455645161292</v>
      </c>
      <c r="G1002" s="64">
        <f t="shared" si="95"/>
        <v>157.25100806451613</v>
      </c>
      <c r="H1002" s="66">
        <f t="shared" si="97"/>
        <v>25.278326612903225</v>
      </c>
      <c r="I1002" s="67">
        <f t="shared" si="96"/>
        <v>27.08392137096774</v>
      </c>
      <c r="J1002" s="74">
        <v>0.60186491935483866</v>
      </c>
      <c r="K1002" s="61"/>
      <c r="L1002" s="62"/>
      <c r="M1002" s="78"/>
      <c r="N1002" s="79"/>
      <c r="O1002" s="78"/>
      <c r="P1002" s="79"/>
      <c r="Q1002" s="80"/>
      <c r="R1002" s="75"/>
      <c r="S1002" s="76"/>
    </row>
    <row r="1003" spans="1:19" x14ac:dyDescent="0.2">
      <c r="A1003" s="70">
        <v>993</v>
      </c>
      <c r="B1003" s="61">
        <v>0.66888217522658611</v>
      </c>
      <c r="C1003" s="62">
        <v>40</v>
      </c>
      <c r="D1003" s="71">
        <f t="shared" si="92"/>
        <v>63.543806646525681</v>
      </c>
      <c r="E1003" s="64">
        <f t="shared" si="93"/>
        <v>76.9214501510574</v>
      </c>
      <c r="F1003" s="65">
        <f t="shared" si="94"/>
        <v>146.48519637462235</v>
      </c>
      <c r="G1003" s="64">
        <f t="shared" si="95"/>
        <v>157.18731117824774</v>
      </c>
      <c r="H1003" s="66">
        <f t="shared" si="97"/>
        <v>25.269788519637462</v>
      </c>
      <c r="I1003" s="67">
        <f t="shared" si="96"/>
        <v>27.07477341389728</v>
      </c>
      <c r="J1003" s="74">
        <v>0.60166163141993956</v>
      </c>
      <c r="K1003" s="61"/>
      <c r="L1003" s="62"/>
      <c r="M1003" s="78"/>
      <c r="N1003" s="79"/>
      <c r="O1003" s="78"/>
      <c r="P1003" s="79"/>
      <c r="Q1003" s="80"/>
      <c r="R1003" s="75"/>
      <c r="S1003" s="76"/>
    </row>
    <row r="1004" spans="1:19" x14ac:dyDescent="0.2">
      <c r="A1004" s="70">
        <v>994</v>
      </c>
      <c r="B1004" s="61">
        <v>0.66861167002012079</v>
      </c>
      <c r="C1004" s="62">
        <v>40</v>
      </c>
      <c r="D1004" s="71">
        <f t="shared" si="92"/>
        <v>63.518108651911476</v>
      </c>
      <c r="E1004" s="64">
        <f t="shared" si="93"/>
        <v>76.890342052313883</v>
      </c>
      <c r="F1004" s="65">
        <f t="shared" si="94"/>
        <v>146.42595573440644</v>
      </c>
      <c r="G1004" s="64">
        <f t="shared" si="95"/>
        <v>157.12374245472839</v>
      </c>
      <c r="H1004" s="66">
        <f t="shared" si="97"/>
        <v>25.261267605633801</v>
      </c>
      <c r="I1004" s="67">
        <f t="shared" si="96"/>
        <v>27.065643863179073</v>
      </c>
      <c r="J1004" s="74">
        <v>0.60145875251509051</v>
      </c>
      <c r="K1004" s="61"/>
      <c r="L1004" s="62"/>
      <c r="M1004" s="78"/>
      <c r="N1004" s="79"/>
      <c r="O1004" s="78"/>
      <c r="P1004" s="79"/>
      <c r="Q1004" s="80"/>
      <c r="R1004" s="75"/>
      <c r="S1004" s="76"/>
    </row>
    <row r="1005" spans="1:19" x14ac:dyDescent="0.2">
      <c r="A1005" s="70">
        <v>995</v>
      </c>
      <c r="B1005" s="61">
        <v>0.66834170854271369</v>
      </c>
      <c r="C1005" s="62">
        <v>40</v>
      </c>
      <c r="D1005" s="71">
        <f t="shared" si="92"/>
        <v>63.492462311557802</v>
      </c>
      <c r="E1005" s="64">
        <f t="shared" si="93"/>
        <v>76.859296482412077</v>
      </c>
      <c r="F1005" s="65">
        <f t="shared" si="94"/>
        <v>146.3668341708543</v>
      </c>
      <c r="G1005" s="64">
        <f t="shared" si="95"/>
        <v>157.06030150753773</v>
      </c>
      <c r="H1005" s="66">
        <f t="shared" si="97"/>
        <v>25.252763819095481</v>
      </c>
      <c r="I1005" s="67">
        <f t="shared" si="96"/>
        <v>27.056532663316585</v>
      </c>
      <c r="J1005" s="74">
        <v>0.60125628140703524</v>
      </c>
      <c r="K1005" s="61"/>
      <c r="L1005" s="62"/>
      <c r="M1005" s="78"/>
      <c r="N1005" s="79"/>
      <c r="O1005" s="78"/>
      <c r="P1005" s="79"/>
      <c r="Q1005" s="80"/>
      <c r="R1005" s="75"/>
      <c r="S1005" s="76"/>
    </row>
    <row r="1006" spans="1:19" x14ac:dyDescent="0.2">
      <c r="A1006" s="70">
        <v>996</v>
      </c>
      <c r="B1006" s="61">
        <v>0.66807228915662664</v>
      </c>
      <c r="C1006" s="62">
        <v>40</v>
      </c>
      <c r="D1006" s="71">
        <f t="shared" si="92"/>
        <v>63.466867469879531</v>
      </c>
      <c r="E1006" s="64">
        <f t="shared" si="93"/>
        <v>76.82831325301207</v>
      </c>
      <c r="F1006" s="65">
        <f t="shared" si="94"/>
        <v>146.30783132530124</v>
      </c>
      <c r="G1006" s="64">
        <f t="shared" si="95"/>
        <v>156.99698795180726</v>
      </c>
      <c r="H1006" s="66">
        <f t="shared" si="97"/>
        <v>25.244277108433735</v>
      </c>
      <c r="I1006" s="67">
        <f t="shared" si="96"/>
        <v>27.047439759036145</v>
      </c>
      <c r="J1006" s="74">
        <v>0.60105421686746985</v>
      </c>
      <c r="K1006" s="61"/>
      <c r="L1006" s="62"/>
      <c r="M1006" s="78"/>
      <c r="N1006" s="79"/>
      <c r="O1006" s="78"/>
      <c r="P1006" s="79"/>
      <c r="Q1006" s="80"/>
      <c r="R1006" s="75"/>
      <c r="S1006" s="76"/>
    </row>
    <row r="1007" spans="1:19" x14ac:dyDescent="0.2">
      <c r="A1007" s="70">
        <v>997</v>
      </c>
      <c r="B1007" s="61">
        <v>0.66780341023069212</v>
      </c>
      <c r="C1007" s="62">
        <v>40</v>
      </c>
      <c r="D1007" s="71">
        <f t="shared" si="92"/>
        <v>63.44132397191575</v>
      </c>
      <c r="E1007" s="64">
        <f t="shared" si="93"/>
        <v>76.797392176529598</v>
      </c>
      <c r="F1007" s="65">
        <f t="shared" si="94"/>
        <v>146.24894684052157</v>
      </c>
      <c r="G1007" s="64">
        <f t="shared" si="95"/>
        <v>156.93380140421266</v>
      </c>
      <c r="H1007" s="66">
        <f t="shared" si="97"/>
        <v>25.235807422266799</v>
      </c>
      <c r="I1007" s="67">
        <f t="shared" si="96"/>
        <v>27.038365095285858</v>
      </c>
      <c r="J1007" s="74">
        <v>0.60085255767301904</v>
      </c>
      <c r="K1007" s="61"/>
      <c r="L1007" s="62"/>
      <c r="M1007" s="78"/>
      <c r="N1007" s="79"/>
      <c r="O1007" s="78"/>
      <c r="P1007" s="79"/>
      <c r="Q1007" s="80"/>
      <c r="R1007" s="75"/>
      <c r="S1007" s="76"/>
    </row>
    <row r="1008" spans="1:19" x14ac:dyDescent="0.2">
      <c r="A1008" s="70">
        <v>998</v>
      </c>
      <c r="B1008" s="61">
        <v>0.66753507014028057</v>
      </c>
      <c r="C1008" s="62">
        <v>40</v>
      </c>
      <c r="D1008" s="71">
        <f t="shared" si="92"/>
        <v>63.415831663326657</v>
      </c>
      <c r="E1008" s="64">
        <f t="shared" si="93"/>
        <v>76.766533066132268</v>
      </c>
      <c r="F1008" s="65">
        <f t="shared" si="94"/>
        <v>146.19018036072146</v>
      </c>
      <c r="G1008" s="64">
        <f t="shared" si="95"/>
        <v>156.87074148296594</v>
      </c>
      <c r="H1008" s="66">
        <f t="shared" si="97"/>
        <v>25.22735470941884</v>
      </c>
      <c r="I1008" s="67">
        <f t="shared" si="96"/>
        <v>27.029308617234474</v>
      </c>
      <c r="J1008" s="74">
        <v>0.60065130260521049</v>
      </c>
      <c r="K1008" s="61"/>
      <c r="L1008" s="62"/>
      <c r="M1008" s="78"/>
      <c r="N1008" s="79"/>
      <c r="O1008" s="78"/>
      <c r="P1008" s="79"/>
      <c r="Q1008" s="80"/>
      <c r="R1008" s="75"/>
      <c r="S1008" s="76"/>
    </row>
    <row r="1009" spans="1:19" x14ac:dyDescent="0.2">
      <c r="A1009" s="70">
        <v>999</v>
      </c>
      <c r="B1009" s="61">
        <v>0.66726726726726737</v>
      </c>
      <c r="C1009" s="62">
        <v>40</v>
      </c>
      <c r="D1009" s="71">
        <f t="shared" si="92"/>
        <v>63.390390390390401</v>
      </c>
      <c r="E1009" s="64">
        <f t="shared" si="93"/>
        <v>76.735735735735744</v>
      </c>
      <c r="F1009" s="65">
        <f t="shared" si="94"/>
        <v>146.13153153153155</v>
      </c>
      <c r="G1009" s="64">
        <f t="shared" si="95"/>
        <v>156.80780780780782</v>
      </c>
      <c r="H1009" s="66">
        <f t="shared" si="97"/>
        <v>25.218918918918924</v>
      </c>
      <c r="I1009" s="67">
        <f t="shared" si="96"/>
        <v>27.020270270270274</v>
      </c>
      <c r="J1009" s="74">
        <v>0.60045045045045053</v>
      </c>
      <c r="K1009" s="61"/>
      <c r="L1009" s="62"/>
      <c r="M1009" s="78"/>
      <c r="N1009" s="79"/>
      <c r="O1009" s="78"/>
      <c r="P1009" s="79"/>
      <c r="Q1009" s="80"/>
      <c r="R1009" s="75"/>
      <c r="S1009" s="76"/>
    </row>
    <row r="1010" spans="1:19" s="50" customFormat="1" x14ac:dyDescent="0.2">
      <c r="A1010" s="70">
        <v>1000</v>
      </c>
      <c r="B1010" s="61">
        <v>0.66700000000000004</v>
      </c>
      <c r="C1010" s="62">
        <v>40</v>
      </c>
      <c r="D1010" s="71">
        <f t="shared" si="92"/>
        <v>63.365000000000002</v>
      </c>
      <c r="E1010" s="64">
        <f t="shared" si="93"/>
        <v>76.704999999999998</v>
      </c>
      <c r="F1010" s="65">
        <f t="shared" si="94"/>
        <v>146.07300000000001</v>
      </c>
      <c r="G1010" s="64">
        <f t="shared" si="95"/>
        <v>156.745</v>
      </c>
      <c r="H1010" s="66">
        <f t="shared" si="97"/>
        <v>25.210499999999996</v>
      </c>
      <c r="I1010" s="67">
        <f t="shared" si="96"/>
        <v>27.011249999999997</v>
      </c>
      <c r="J1010" s="74">
        <v>0.60024999999999995</v>
      </c>
      <c r="K1010" s="61"/>
      <c r="L1010" s="62"/>
      <c r="M1010" s="78"/>
      <c r="N1010" s="79"/>
      <c r="O1010" s="78"/>
      <c r="P1010" s="79"/>
      <c r="Q1010" s="80"/>
      <c r="R1010" s="75"/>
      <c r="S1010" s="76"/>
    </row>
    <row r="1011" spans="1:19" x14ac:dyDescent="0.2">
      <c r="A1011" s="70">
        <v>1001</v>
      </c>
      <c r="B1011" s="61">
        <v>0.66673326673326672</v>
      </c>
      <c r="C1011" s="62">
        <v>40</v>
      </c>
      <c r="D1011" s="71">
        <f t="shared" si="92"/>
        <v>63.339660339660341</v>
      </c>
      <c r="E1011" s="64">
        <f t="shared" si="93"/>
        <v>76.674325674325672</v>
      </c>
      <c r="F1011" s="65">
        <f t="shared" si="94"/>
        <v>146.01458541458541</v>
      </c>
      <c r="G1011" s="64">
        <f t="shared" si="95"/>
        <v>156.68231768231769</v>
      </c>
      <c r="H1011" s="66">
        <f t="shared" si="97"/>
        <v>25.185314685314683</v>
      </c>
      <c r="I1011" s="67">
        <f t="shared" si="96"/>
        <v>26.98426573426573</v>
      </c>
      <c r="J1011" s="74">
        <v>0.59965034965034958</v>
      </c>
      <c r="K1011" s="61"/>
      <c r="L1011" s="62"/>
      <c r="M1011" s="78"/>
      <c r="N1011" s="79"/>
      <c r="O1011" s="78"/>
      <c r="P1011" s="79"/>
      <c r="Q1011" s="80"/>
      <c r="R1011" s="75"/>
      <c r="S1011" s="76"/>
    </row>
    <row r="1012" spans="1:19" x14ac:dyDescent="0.2">
      <c r="A1012" s="70">
        <v>1002</v>
      </c>
      <c r="B1012" s="61">
        <v>0.66646706586826343</v>
      </c>
      <c r="C1012" s="62">
        <v>40</v>
      </c>
      <c r="D1012" s="71">
        <f t="shared" si="92"/>
        <v>63.314371257485028</v>
      </c>
      <c r="E1012" s="64">
        <f t="shared" si="93"/>
        <v>76.643712574850298</v>
      </c>
      <c r="F1012" s="65">
        <f t="shared" si="94"/>
        <v>145.9562874251497</v>
      </c>
      <c r="G1012" s="64">
        <f t="shared" si="95"/>
        <v>156.6197604790419</v>
      </c>
      <c r="H1012" s="66">
        <f t="shared" si="97"/>
        <v>25.16017964071856</v>
      </c>
      <c r="I1012" s="67">
        <f t="shared" si="96"/>
        <v>26.957335329341316</v>
      </c>
      <c r="J1012" s="74">
        <v>0.59905189620758481</v>
      </c>
      <c r="K1012" s="61"/>
      <c r="L1012" s="62"/>
      <c r="M1012" s="78"/>
      <c r="N1012" s="79"/>
      <c r="O1012" s="78"/>
      <c r="P1012" s="79"/>
      <c r="Q1012" s="80"/>
      <c r="R1012" s="75"/>
      <c r="S1012" s="76"/>
    </row>
    <row r="1013" spans="1:19" x14ac:dyDescent="0.2">
      <c r="A1013" s="70">
        <v>1003</v>
      </c>
      <c r="B1013" s="61">
        <v>0.66620139581256232</v>
      </c>
      <c r="C1013" s="62">
        <v>40</v>
      </c>
      <c r="D1013" s="71">
        <f t="shared" si="92"/>
        <v>63.289132602193419</v>
      </c>
      <c r="E1013" s="64">
        <f t="shared" si="93"/>
        <v>76.613160518444673</v>
      </c>
      <c r="F1013" s="65">
        <f t="shared" si="94"/>
        <v>145.89810568295115</v>
      </c>
      <c r="G1013" s="64">
        <f t="shared" si="95"/>
        <v>156.55732801595215</v>
      </c>
      <c r="H1013" s="66">
        <f t="shared" si="97"/>
        <v>25.135094715852439</v>
      </c>
      <c r="I1013" s="67">
        <f t="shared" si="96"/>
        <v>26.930458624127613</v>
      </c>
      <c r="J1013" s="74">
        <v>0.59845463609172478</v>
      </c>
      <c r="K1013" s="61"/>
      <c r="L1013" s="62"/>
      <c r="M1013" s="78"/>
      <c r="N1013" s="79"/>
      <c r="O1013" s="78"/>
      <c r="P1013" s="79"/>
      <c r="Q1013" s="80"/>
      <c r="R1013" s="75"/>
      <c r="S1013" s="76"/>
    </row>
    <row r="1014" spans="1:19" x14ac:dyDescent="0.2">
      <c r="A1014" s="70">
        <v>1004</v>
      </c>
      <c r="B1014" s="61">
        <v>0.6659362549800798</v>
      </c>
      <c r="C1014" s="62">
        <v>40</v>
      </c>
      <c r="D1014" s="71">
        <f t="shared" si="92"/>
        <v>63.263944223107579</v>
      </c>
      <c r="E1014" s="64">
        <f t="shared" si="93"/>
        <v>76.582669322709179</v>
      </c>
      <c r="F1014" s="65">
        <f t="shared" si="94"/>
        <v>145.84003984063747</v>
      </c>
      <c r="G1014" s="64">
        <f t="shared" si="95"/>
        <v>156.49501992031875</v>
      </c>
      <c r="H1014" s="66">
        <f t="shared" si="97"/>
        <v>25.110059760956172</v>
      </c>
      <c r="I1014" s="67">
        <f t="shared" si="96"/>
        <v>26.903635458167329</v>
      </c>
      <c r="J1014" s="74">
        <v>0.59785856573705176</v>
      </c>
      <c r="K1014" s="61"/>
      <c r="L1014" s="62"/>
      <c r="M1014" s="78"/>
      <c r="N1014" s="79"/>
      <c r="O1014" s="78"/>
      <c r="P1014" s="79"/>
      <c r="Q1014" s="80"/>
      <c r="R1014" s="75"/>
      <c r="S1014" s="76"/>
    </row>
    <row r="1015" spans="1:19" x14ac:dyDescent="0.2">
      <c r="A1015" s="70">
        <v>1005</v>
      </c>
      <c r="B1015" s="61">
        <v>0.66567164179104477</v>
      </c>
      <c r="C1015" s="62">
        <v>40</v>
      </c>
      <c r="D1015" s="71">
        <f t="shared" si="92"/>
        <v>63.238805970149251</v>
      </c>
      <c r="E1015" s="64">
        <f t="shared" si="93"/>
        <v>76.552238805970148</v>
      </c>
      <c r="F1015" s="65">
        <f t="shared" si="94"/>
        <v>145.7820895522388</v>
      </c>
      <c r="G1015" s="64">
        <f t="shared" si="95"/>
        <v>156.43283582089552</v>
      </c>
      <c r="H1015" s="66">
        <f t="shared" si="97"/>
        <v>25.085074626865666</v>
      </c>
      <c r="I1015" s="67">
        <f t="shared" si="96"/>
        <v>26.876865671641784</v>
      </c>
      <c r="J1015" s="74">
        <v>0.59726368159203969</v>
      </c>
      <c r="K1015" s="61"/>
      <c r="L1015" s="62"/>
      <c r="M1015" s="78"/>
      <c r="N1015" s="79"/>
      <c r="O1015" s="78"/>
      <c r="P1015" s="79"/>
      <c r="Q1015" s="80"/>
      <c r="R1015" s="75"/>
      <c r="S1015" s="76"/>
    </row>
    <row r="1016" spans="1:19" x14ac:dyDescent="0.2">
      <c r="A1016" s="70">
        <v>1006</v>
      </c>
      <c r="B1016" s="61">
        <v>0.66540755467196822</v>
      </c>
      <c r="C1016" s="62">
        <v>40</v>
      </c>
      <c r="D1016" s="71">
        <f t="shared" si="92"/>
        <v>63.213717693836983</v>
      </c>
      <c r="E1016" s="64">
        <f t="shared" si="93"/>
        <v>76.521868787276347</v>
      </c>
      <c r="F1016" s="65">
        <f t="shared" si="94"/>
        <v>145.72425447316104</v>
      </c>
      <c r="G1016" s="64">
        <f t="shared" si="95"/>
        <v>156.37077534791254</v>
      </c>
      <c r="H1016" s="66">
        <f t="shared" si="97"/>
        <v>25.060139165009936</v>
      </c>
      <c r="I1016" s="67">
        <f t="shared" si="96"/>
        <v>26.850149105367787</v>
      </c>
      <c r="J1016" s="74">
        <v>0.59666998011928418</v>
      </c>
      <c r="K1016" s="61"/>
      <c r="L1016" s="62"/>
      <c r="M1016" s="78"/>
      <c r="N1016" s="79"/>
      <c r="O1016" s="78"/>
      <c r="P1016" s="79"/>
      <c r="Q1016" s="80"/>
      <c r="R1016" s="75"/>
      <c r="S1016" s="76"/>
    </row>
    <row r="1017" spans="1:19" x14ac:dyDescent="0.2">
      <c r="A1017" s="70">
        <v>1007</v>
      </c>
      <c r="B1017" s="61">
        <v>0.66514399205561081</v>
      </c>
      <c r="C1017" s="62">
        <v>40</v>
      </c>
      <c r="D1017" s="71">
        <f t="shared" si="92"/>
        <v>63.188679245283026</v>
      </c>
      <c r="E1017" s="64">
        <f t="shared" si="93"/>
        <v>76.491559086395242</v>
      </c>
      <c r="F1017" s="65">
        <f t="shared" si="94"/>
        <v>145.66653426017876</v>
      </c>
      <c r="G1017" s="64">
        <f t="shared" si="95"/>
        <v>156.30883813306855</v>
      </c>
      <c r="H1017" s="66">
        <f t="shared" si="97"/>
        <v>25.035253227408141</v>
      </c>
      <c r="I1017" s="67">
        <f t="shared" si="96"/>
        <v>26.823485600794438</v>
      </c>
      <c r="J1017" s="74">
        <v>0.59607745779543198</v>
      </c>
      <c r="K1017" s="61"/>
      <c r="L1017" s="62"/>
      <c r="M1017" s="78"/>
      <c r="N1017" s="79"/>
      <c r="O1017" s="78"/>
      <c r="P1017" s="79"/>
      <c r="Q1017" s="80"/>
      <c r="R1017" s="75"/>
      <c r="S1017" s="76"/>
    </row>
    <row r="1018" spans="1:19" x14ac:dyDescent="0.2">
      <c r="A1018" s="70">
        <v>1008</v>
      </c>
      <c r="B1018" s="61">
        <v>0.66488095238095235</v>
      </c>
      <c r="C1018" s="62">
        <v>40</v>
      </c>
      <c r="D1018" s="71">
        <f t="shared" si="92"/>
        <v>63.163690476190474</v>
      </c>
      <c r="E1018" s="64">
        <f t="shared" si="93"/>
        <v>76.461309523809518</v>
      </c>
      <c r="F1018" s="65">
        <f t="shared" si="94"/>
        <v>145.60892857142858</v>
      </c>
      <c r="G1018" s="64">
        <f t="shared" si="95"/>
        <v>156.2470238095238</v>
      </c>
      <c r="H1018" s="66">
        <f t="shared" si="97"/>
        <v>25.010416666666664</v>
      </c>
      <c r="I1018" s="67">
        <f t="shared" si="96"/>
        <v>26.796874999999996</v>
      </c>
      <c r="J1018" s="74">
        <v>0.59548611111111105</v>
      </c>
      <c r="K1018" s="61"/>
      <c r="L1018" s="62"/>
      <c r="M1018" s="78"/>
      <c r="N1018" s="79"/>
      <c r="O1018" s="78"/>
      <c r="P1018" s="79"/>
      <c r="Q1018" s="80"/>
      <c r="R1018" s="75"/>
      <c r="S1018" s="76"/>
    </row>
    <row r="1019" spans="1:19" x14ac:dyDescent="0.2">
      <c r="A1019" s="70">
        <v>1009</v>
      </c>
      <c r="B1019" s="61">
        <v>0.66461843409316157</v>
      </c>
      <c r="C1019" s="62">
        <v>40</v>
      </c>
      <c r="D1019" s="71">
        <f t="shared" si="92"/>
        <v>63.138751238850347</v>
      </c>
      <c r="E1019" s="64">
        <f t="shared" si="93"/>
        <v>76.431119920713584</v>
      </c>
      <c r="F1019" s="65">
        <f t="shared" si="94"/>
        <v>145.55143706640237</v>
      </c>
      <c r="G1019" s="64">
        <f t="shared" si="95"/>
        <v>156.18533201189297</v>
      </c>
      <c r="H1019" s="66">
        <f t="shared" si="97"/>
        <v>24.985629335976213</v>
      </c>
      <c r="I1019" s="67">
        <f t="shared" si="96"/>
        <v>26.7703171456888</v>
      </c>
      <c r="J1019" s="74">
        <v>0.59489593657086226</v>
      </c>
      <c r="K1019" s="61"/>
      <c r="L1019" s="62"/>
      <c r="M1019" s="78"/>
      <c r="N1019" s="79"/>
      <c r="O1019" s="78"/>
      <c r="P1019" s="79"/>
      <c r="Q1019" s="80"/>
      <c r="R1019" s="75"/>
      <c r="S1019" s="76"/>
    </row>
    <row r="1020" spans="1:19" x14ac:dyDescent="0.2">
      <c r="A1020" s="70">
        <v>1010</v>
      </c>
      <c r="B1020" s="61">
        <v>0.66435643564356439</v>
      </c>
      <c r="C1020" s="62">
        <v>40</v>
      </c>
      <c r="D1020" s="71">
        <f t="shared" si="92"/>
        <v>63.113861386138616</v>
      </c>
      <c r="E1020" s="64">
        <f t="shared" si="93"/>
        <v>76.400990099009903</v>
      </c>
      <c r="F1020" s="65">
        <f t="shared" si="94"/>
        <v>145.49405940594059</v>
      </c>
      <c r="G1020" s="64">
        <f t="shared" si="95"/>
        <v>156.12376237623764</v>
      </c>
      <c r="H1020" s="66">
        <f t="shared" si="97"/>
        <v>24.960891089108909</v>
      </c>
      <c r="I1020" s="67">
        <f t="shared" si="96"/>
        <v>26.743811881188119</v>
      </c>
      <c r="J1020" s="74">
        <v>0.59430693069306928</v>
      </c>
      <c r="K1020" s="61"/>
      <c r="L1020" s="62"/>
      <c r="M1020" s="78"/>
      <c r="N1020" s="79"/>
      <c r="O1020" s="78"/>
      <c r="P1020" s="79"/>
      <c r="Q1020" s="80"/>
      <c r="R1020" s="75"/>
      <c r="S1020" s="76"/>
    </row>
    <row r="1021" spans="1:19" x14ac:dyDescent="0.2">
      <c r="A1021" s="70">
        <v>1011</v>
      </c>
      <c r="B1021" s="61">
        <v>0.66409495548961428</v>
      </c>
      <c r="C1021" s="62">
        <v>40</v>
      </c>
      <c r="D1021" s="71">
        <f t="shared" si="92"/>
        <v>63.089020771513354</v>
      </c>
      <c r="E1021" s="64">
        <f t="shared" si="93"/>
        <v>76.370919881305639</v>
      </c>
      <c r="F1021" s="65">
        <f t="shared" si="94"/>
        <v>145.43679525222552</v>
      </c>
      <c r="G1021" s="64">
        <f t="shared" si="95"/>
        <v>156.06231454005936</v>
      </c>
      <c r="H1021" s="66">
        <f t="shared" si="97"/>
        <v>24.936201780415427</v>
      </c>
      <c r="I1021" s="67">
        <f t="shared" si="96"/>
        <v>26.717359050445101</v>
      </c>
      <c r="J1021" s="74">
        <v>0.59371909000989109</v>
      </c>
      <c r="K1021" s="61"/>
      <c r="L1021" s="62"/>
      <c r="M1021" s="78"/>
      <c r="N1021" s="79"/>
      <c r="O1021" s="78"/>
      <c r="P1021" s="79"/>
      <c r="Q1021" s="80"/>
      <c r="R1021" s="75"/>
      <c r="S1021" s="76"/>
    </row>
    <row r="1022" spans="1:19" x14ac:dyDescent="0.2">
      <c r="A1022" s="70">
        <v>1012</v>
      </c>
      <c r="B1022" s="61">
        <v>0.66383399209486171</v>
      </c>
      <c r="C1022" s="62">
        <v>40</v>
      </c>
      <c r="D1022" s="71">
        <f t="shared" si="92"/>
        <v>63.064229249011859</v>
      </c>
      <c r="E1022" s="64">
        <f t="shared" si="93"/>
        <v>76.340909090909093</v>
      </c>
      <c r="F1022" s="65">
        <f t="shared" si="94"/>
        <v>145.37964426877471</v>
      </c>
      <c r="G1022" s="64">
        <f t="shared" si="95"/>
        <v>156.0009881422925</v>
      </c>
      <c r="H1022" s="66">
        <f t="shared" si="97"/>
        <v>24.911561264822133</v>
      </c>
      <c r="I1022" s="67">
        <f t="shared" si="96"/>
        <v>26.690958498023711</v>
      </c>
      <c r="J1022" s="74">
        <v>0.59313241106719361</v>
      </c>
      <c r="K1022" s="61"/>
      <c r="L1022" s="62"/>
      <c r="M1022" s="78"/>
      <c r="N1022" s="79"/>
      <c r="O1022" s="78"/>
      <c r="P1022" s="79"/>
      <c r="Q1022" s="80"/>
      <c r="R1022" s="75"/>
      <c r="S1022" s="76"/>
    </row>
    <row r="1023" spans="1:19" x14ac:dyDescent="0.2">
      <c r="A1023" s="70">
        <v>1013</v>
      </c>
      <c r="B1023" s="61">
        <v>0.66357354392892409</v>
      </c>
      <c r="C1023" s="62">
        <v>40</v>
      </c>
      <c r="D1023" s="71">
        <f t="shared" si="92"/>
        <v>63.039486673247787</v>
      </c>
      <c r="E1023" s="64">
        <f t="shared" si="93"/>
        <v>76.310957551826277</v>
      </c>
      <c r="F1023" s="65">
        <f t="shared" si="94"/>
        <v>145.32260612043439</v>
      </c>
      <c r="G1023" s="64">
        <f t="shared" si="95"/>
        <v>155.93978282329715</v>
      </c>
      <c r="H1023" s="66">
        <f t="shared" si="97"/>
        <v>24.886969397828231</v>
      </c>
      <c r="I1023" s="67">
        <f t="shared" si="96"/>
        <v>26.664610069101677</v>
      </c>
      <c r="J1023" s="74">
        <v>0.59254689042448172</v>
      </c>
      <c r="K1023" s="61"/>
      <c r="L1023" s="62"/>
      <c r="M1023" s="78"/>
      <c r="N1023" s="79"/>
      <c r="O1023" s="78"/>
      <c r="P1023" s="79"/>
      <c r="Q1023" s="80"/>
      <c r="R1023" s="75"/>
      <c r="S1023" s="76"/>
    </row>
    <row r="1024" spans="1:19" x14ac:dyDescent="0.2">
      <c r="A1024" s="70">
        <v>1014</v>
      </c>
      <c r="B1024" s="61">
        <v>0.66331360946745566</v>
      </c>
      <c r="C1024" s="62">
        <v>40</v>
      </c>
      <c r="D1024" s="71">
        <f t="shared" si="92"/>
        <v>63.014792899408285</v>
      </c>
      <c r="E1024" s="64">
        <f t="shared" si="93"/>
        <v>76.281065088757401</v>
      </c>
      <c r="F1024" s="65">
        <f t="shared" si="94"/>
        <v>145.26568047337278</v>
      </c>
      <c r="G1024" s="64">
        <f t="shared" si="95"/>
        <v>155.87869822485209</v>
      </c>
      <c r="H1024" s="66">
        <f t="shared" si="97"/>
        <v>24.86242603550296</v>
      </c>
      <c r="I1024" s="67">
        <f t="shared" si="96"/>
        <v>26.638313609467456</v>
      </c>
      <c r="J1024" s="74">
        <v>0.59196252465483234</v>
      </c>
      <c r="K1024" s="61"/>
      <c r="L1024" s="62"/>
      <c r="M1024" s="78"/>
      <c r="N1024" s="79"/>
      <c r="O1024" s="78"/>
      <c r="P1024" s="79"/>
      <c r="Q1024" s="80"/>
      <c r="R1024" s="75"/>
      <c r="S1024" s="76"/>
    </row>
    <row r="1025" spans="1:19" x14ac:dyDescent="0.2">
      <c r="A1025" s="70">
        <v>1015</v>
      </c>
      <c r="B1025" s="61">
        <v>0.66305418719211828</v>
      </c>
      <c r="C1025" s="62">
        <v>40</v>
      </c>
      <c r="D1025" s="71">
        <f t="shared" si="92"/>
        <v>62.990147783251238</v>
      </c>
      <c r="E1025" s="64">
        <f t="shared" si="93"/>
        <v>76.251231527093609</v>
      </c>
      <c r="F1025" s="65">
        <f t="shared" si="94"/>
        <v>145.20886699507389</v>
      </c>
      <c r="G1025" s="64">
        <f t="shared" si="95"/>
        <v>155.81773399014779</v>
      </c>
      <c r="H1025" s="66">
        <f t="shared" si="97"/>
        <v>24.837931034482761</v>
      </c>
      <c r="I1025" s="67">
        <f t="shared" si="96"/>
        <v>26.612068965517242</v>
      </c>
      <c r="J1025" s="74">
        <v>0.5913793103448276</v>
      </c>
      <c r="K1025" s="61"/>
      <c r="L1025" s="62"/>
      <c r="M1025" s="78"/>
      <c r="N1025" s="79"/>
      <c r="O1025" s="78"/>
      <c r="P1025" s="79"/>
      <c r="Q1025" s="80"/>
      <c r="R1025" s="75"/>
      <c r="S1025" s="76"/>
    </row>
    <row r="1026" spans="1:19" x14ac:dyDescent="0.2">
      <c r="A1026" s="70">
        <v>1016</v>
      </c>
      <c r="B1026" s="61">
        <v>0.66279527559055118</v>
      </c>
      <c r="C1026" s="62">
        <v>40</v>
      </c>
      <c r="D1026" s="71">
        <f t="shared" si="92"/>
        <v>62.965551181102363</v>
      </c>
      <c r="E1026" s="64">
        <f t="shared" si="93"/>
        <v>76.221456692913392</v>
      </c>
      <c r="F1026" s="65">
        <f t="shared" si="94"/>
        <v>145.15216535433072</v>
      </c>
      <c r="G1026" s="64">
        <f t="shared" si="95"/>
        <v>155.75688976377953</v>
      </c>
      <c r="H1026" s="66">
        <f t="shared" si="97"/>
        <v>24.8134842519685</v>
      </c>
      <c r="I1026" s="67">
        <f t="shared" si="96"/>
        <v>26.585875984251963</v>
      </c>
      <c r="J1026" s="74">
        <v>0.59079724409448808</v>
      </c>
      <c r="K1026" s="61"/>
      <c r="L1026" s="62"/>
      <c r="M1026" s="78"/>
      <c r="N1026" s="79"/>
      <c r="O1026" s="78"/>
      <c r="P1026" s="79"/>
      <c r="Q1026" s="80"/>
      <c r="R1026" s="75"/>
      <c r="S1026" s="76"/>
    </row>
    <row r="1027" spans="1:19" x14ac:dyDescent="0.2">
      <c r="A1027" s="70">
        <v>1017</v>
      </c>
      <c r="B1027" s="61">
        <v>0.66253687315634213</v>
      </c>
      <c r="C1027" s="62">
        <v>40</v>
      </c>
      <c r="D1027" s="71">
        <f t="shared" si="92"/>
        <v>62.941002949852503</v>
      </c>
      <c r="E1027" s="64">
        <f t="shared" si="93"/>
        <v>76.191740412979343</v>
      </c>
      <c r="F1027" s="65">
        <f t="shared" si="94"/>
        <v>145.09557522123893</v>
      </c>
      <c r="G1027" s="64">
        <f t="shared" si="95"/>
        <v>155.69616519174039</v>
      </c>
      <c r="H1027" s="66">
        <f t="shared" si="97"/>
        <v>24.789085545722713</v>
      </c>
      <c r="I1027" s="67">
        <f t="shared" si="96"/>
        <v>26.559734513274336</v>
      </c>
      <c r="J1027" s="74">
        <v>0.59021632251720746</v>
      </c>
      <c r="K1027" s="61"/>
      <c r="L1027" s="62"/>
      <c r="M1027" s="78"/>
      <c r="N1027" s="79"/>
      <c r="O1027" s="78"/>
      <c r="P1027" s="79"/>
      <c r="Q1027" s="80"/>
      <c r="R1027" s="75"/>
      <c r="S1027" s="76"/>
    </row>
    <row r="1028" spans="1:19" x14ac:dyDescent="0.2">
      <c r="A1028" s="70">
        <v>1018</v>
      </c>
      <c r="B1028" s="61">
        <v>0.66227897838899796</v>
      </c>
      <c r="C1028" s="62">
        <v>40</v>
      </c>
      <c r="D1028" s="71">
        <f t="shared" si="92"/>
        <v>62.916502946954807</v>
      </c>
      <c r="E1028" s="64">
        <f t="shared" si="93"/>
        <v>76.162082514734763</v>
      </c>
      <c r="F1028" s="65">
        <f t="shared" si="94"/>
        <v>145.03909626719056</v>
      </c>
      <c r="G1028" s="64">
        <f t="shared" si="95"/>
        <v>155.63555992141451</v>
      </c>
      <c r="H1028" s="66">
        <f t="shared" si="97"/>
        <v>24.764734774066795</v>
      </c>
      <c r="I1028" s="67">
        <f t="shared" si="96"/>
        <v>26.533644400785853</v>
      </c>
      <c r="J1028" s="74">
        <v>0.58963654223968565</v>
      </c>
      <c r="K1028" s="61"/>
      <c r="L1028" s="62"/>
      <c r="M1028" s="78"/>
      <c r="N1028" s="79"/>
      <c r="O1028" s="78"/>
      <c r="P1028" s="79"/>
      <c r="Q1028" s="80"/>
      <c r="R1028" s="75"/>
      <c r="S1028" s="76"/>
    </row>
    <row r="1029" spans="1:19" x14ac:dyDescent="0.2">
      <c r="A1029" s="70">
        <v>1019</v>
      </c>
      <c r="B1029" s="61">
        <v>0.66202158979391568</v>
      </c>
      <c r="C1029" s="62">
        <v>40</v>
      </c>
      <c r="D1029" s="71">
        <f t="shared" si="92"/>
        <v>62.892051030421989</v>
      </c>
      <c r="E1029" s="64">
        <f t="shared" si="93"/>
        <v>76.132482826300304</v>
      </c>
      <c r="F1029" s="65">
        <f t="shared" si="94"/>
        <v>144.98272816486752</v>
      </c>
      <c r="G1029" s="64">
        <f t="shared" si="95"/>
        <v>155.57507360157018</v>
      </c>
      <c r="H1029" s="66">
        <f t="shared" si="97"/>
        <v>24.740431795878308</v>
      </c>
      <c r="I1029" s="67">
        <f t="shared" si="96"/>
        <v>26.507605495583903</v>
      </c>
      <c r="J1029" s="74">
        <v>0.58905789990186452</v>
      </c>
      <c r="K1029" s="61"/>
      <c r="L1029" s="62"/>
      <c r="M1029" s="78"/>
      <c r="N1029" s="79"/>
      <c r="O1029" s="78"/>
      <c r="P1029" s="79"/>
      <c r="Q1029" s="80"/>
      <c r="R1029" s="75"/>
      <c r="S1029" s="76"/>
    </row>
    <row r="1030" spans="1:19" x14ac:dyDescent="0.2">
      <c r="A1030" s="70">
        <v>1020</v>
      </c>
      <c r="B1030" s="61">
        <v>0.66176470588235303</v>
      </c>
      <c r="C1030" s="62">
        <v>40</v>
      </c>
      <c r="D1030" s="71">
        <f t="shared" si="92"/>
        <v>62.867647058823536</v>
      </c>
      <c r="E1030" s="64">
        <f t="shared" si="93"/>
        <v>76.102941176470594</v>
      </c>
      <c r="F1030" s="65">
        <f t="shared" si="94"/>
        <v>144.9264705882353</v>
      </c>
      <c r="G1030" s="64">
        <f t="shared" si="95"/>
        <v>155.51470588235296</v>
      </c>
      <c r="H1030" s="66">
        <f t="shared" si="97"/>
        <v>24.716176470588238</v>
      </c>
      <c r="I1030" s="67">
        <f t="shared" si="96"/>
        <v>26.481617647058826</v>
      </c>
      <c r="J1030" s="74">
        <v>0.58848039215686276</v>
      </c>
      <c r="K1030" s="61"/>
      <c r="L1030" s="62"/>
      <c r="M1030" s="78"/>
      <c r="N1030" s="79"/>
      <c r="O1030" s="78"/>
      <c r="P1030" s="79"/>
      <c r="Q1030" s="80"/>
      <c r="R1030" s="75"/>
      <c r="S1030" s="76"/>
    </row>
    <row r="1031" spans="1:19" x14ac:dyDescent="0.2">
      <c r="A1031" s="70">
        <v>1021</v>
      </c>
      <c r="B1031" s="61">
        <v>0.66150832517140068</v>
      </c>
      <c r="C1031" s="62">
        <v>40</v>
      </c>
      <c r="D1031" s="71">
        <f t="shared" si="92"/>
        <v>62.843290891283061</v>
      </c>
      <c r="E1031" s="64">
        <f t="shared" si="93"/>
        <v>76.073457394711085</v>
      </c>
      <c r="F1031" s="65">
        <f t="shared" si="94"/>
        <v>144.87032321253676</v>
      </c>
      <c r="G1031" s="64">
        <f t="shared" si="95"/>
        <v>155.45445641527917</v>
      </c>
      <c r="H1031" s="66">
        <f t="shared" si="97"/>
        <v>24.691968658178258</v>
      </c>
      <c r="I1031" s="67">
        <f t="shared" si="96"/>
        <v>26.455680705190989</v>
      </c>
      <c r="J1031" s="74">
        <v>0.58790401567091088</v>
      </c>
      <c r="K1031" s="61"/>
      <c r="L1031" s="62"/>
      <c r="M1031" s="78"/>
      <c r="N1031" s="79"/>
      <c r="O1031" s="78"/>
      <c r="P1031" s="79"/>
      <c r="Q1031" s="80"/>
      <c r="R1031" s="75"/>
      <c r="S1031" s="76"/>
    </row>
    <row r="1032" spans="1:19" x14ac:dyDescent="0.2">
      <c r="A1032" s="70">
        <v>1022</v>
      </c>
      <c r="B1032" s="61">
        <v>0.66125244618395307</v>
      </c>
      <c r="C1032" s="62">
        <v>40</v>
      </c>
      <c r="D1032" s="71">
        <f t="shared" si="92"/>
        <v>62.818982387475543</v>
      </c>
      <c r="E1032" s="64">
        <f t="shared" si="93"/>
        <v>76.044031311154598</v>
      </c>
      <c r="F1032" s="65">
        <f t="shared" si="94"/>
        <v>144.81428571428572</v>
      </c>
      <c r="G1032" s="64">
        <f t="shared" si="95"/>
        <v>155.39432485322897</v>
      </c>
      <c r="H1032" s="66">
        <f t="shared" si="97"/>
        <v>24.667808219178081</v>
      </c>
      <c r="I1032" s="67">
        <f t="shared" si="96"/>
        <v>26.429794520547944</v>
      </c>
      <c r="J1032" s="74">
        <v>0.58732876712328763</v>
      </c>
      <c r="K1032" s="61"/>
      <c r="L1032" s="62"/>
      <c r="M1032" s="78"/>
      <c r="N1032" s="79"/>
      <c r="O1032" s="78"/>
      <c r="P1032" s="79"/>
      <c r="Q1032" s="80"/>
      <c r="R1032" s="75"/>
      <c r="S1032" s="76"/>
    </row>
    <row r="1033" spans="1:19" x14ac:dyDescent="0.2">
      <c r="A1033" s="70">
        <v>1023</v>
      </c>
      <c r="B1033" s="61">
        <v>0.66099706744868036</v>
      </c>
      <c r="C1033" s="62">
        <v>40</v>
      </c>
      <c r="D1033" s="71">
        <f t="shared" si="92"/>
        <v>62.794721407624635</v>
      </c>
      <c r="E1033" s="64">
        <f t="shared" si="93"/>
        <v>76.014662756598241</v>
      </c>
      <c r="F1033" s="65">
        <f t="shared" si="94"/>
        <v>144.75835777126099</v>
      </c>
      <c r="G1033" s="64">
        <f t="shared" si="95"/>
        <v>155.33431085043989</v>
      </c>
      <c r="H1033" s="66">
        <f t="shared" si="97"/>
        <v>24.643695014662754</v>
      </c>
      <c r="I1033" s="67">
        <f t="shared" si="96"/>
        <v>26.40395894428152</v>
      </c>
      <c r="J1033" s="74">
        <v>0.58675464320625603</v>
      </c>
      <c r="K1033" s="61"/>
      <c r="L1033" s="62"/>
      <c r="M1033" s="78"/>
      <c r="N1033" s="79"/>
      <c r="O1033" s="78"/>
      <c r="P1033" s="79"/>
      <c r="Q1033" s="80"/>
      <c r="R1033" s="75"/>
      <c r="S1033" s="76"/>
    </row>
    <row r="1034" spans="1:19" x14ac:dyDescent="0.2">
      <c r="A1034" s="70">
        <v>1024</v>
      </c>
      <c r="B1034" s="61">
        <v>0.66074218750000002</v>
      </c>
      <c r="C1034" s="62">
        <v>40</v>
      </c>
      <c r="D1034" s="71">
        <f t="shared" si="92"/>
        <v>62.7705078125</v>
      </c>
      <c r="E1034" s="64">
        <f t="shared" si="93"/>
        <v>75.9853515625</v>
      </c>
      <c r="F1034" s="65">
        <f t="shared" si="94"/>
        <v>144.70253906249999</v>
      </c>
      <c r="G1034" s="64">
        <f t="shared" si="95"/>
        <v>155.2744140625</v>
      </c>
      <c r="H1034" s="66">
        <f t="shared" si="97"/>
        <v>24.61962890625</v>
      </c>
      <c r="I1034" s="67">
        <f t="shared" si="96"/>
        <v>26.378173828125</v>
      </c>
      <c r="J1034" s="74">
        <v>0.586181640625</v>
      </c>
      <c r="K1034" s="61"/>
      <c r="L1034" s="62"/>
      <c r="M1034" s="78"/>
      <c r="N1034" s="79"/>
      <c r="O1034" s="78"/>
      <c r="P1034" s="79"/>
      <c r="Q1034" s="80"/>
      <c r="R1034" s="75"/>
      <c r="S1034" s="76"/>
    </row>
    <row r="1035" spans="1:19" x14ac:dyDescent="0.2">
      <c r="A1035" s="70">
        <v>1025</v>
      </c>
      <c r="B1035" s="61">
        <v>0.66048780487804892</v>
      </c>
      <c r="C1035" s="62">
        <v>40</v>
      </c>
      <c r="D1035" s="71">
        <f t="shared" ref="D1035:D1090" si="98">B1035*$D$7</f>
        <v>62.746341463414645</v>
      </c>
      <c r="E1035" s="64">
        <f t="shared" ref="E1035:E1090" si="99">B1035*$E$7</f>
        <v>75.956097560975621</v>
      </c>
      <c r="F1035" s="65">
        <f t="shared" ref="F1035:F1090" si="100">B1035*$F$7</f>
        <v>144.64682926829272</v>
      </c>
      <c r="G1035" s="64">
        <f t="shared" ref="G1035:G1090" si="101">B1035*$G$7</f>
        <v>155.2146341463415</v>
      </c>
      <c r="H1035" s="66">
        <f t="shared" si="97"/>
        <v>24.595609756097559</v>
      </c>
      <c r="I1035" s="67">
        <f t="shared" ref="I1035:I1090" si="102">$I$7*J1035</f>
        <v>26.352439024390243</v>
      </c>
      <c r="J1035" s="74">
        <v>0.58560975609756094</v>
      </c>
      <c r="K1035" s="61"/>
      <c r="L1035" s="62"/>
      <c r="M1035" s="78"/>
      <c r="N1035" s="79"/>
      <c r="O1035" s="78"/>
      <c r="P1035" s="79"/>
      <c r="Q1035" s="80"/>
      <c r="R1035" s="75"/>
      <c r="S1035" s="76"/>
    </row>
    <row r="1036" spans="1:19" x14ac:dyDescent="0.2">
      <c r="A1036" s="70">
        <v>1026</v>
      </c>
      <c r="B1036" s="61">
        <v>0.66023391812865506</v>
      </c>
      <c r="C1036" s="62">
        <v>40</v>
      </c>
      <c r="D1036" s="71">
        <f t="shared" si="98"/>
        <v>62.722222222222229</v>
      </c>
      <c r="E1036" s="64">
        <f t="shared" si="99"/>
        <v>75.926900584795334</v>
      </c>
      <c r="F1036" s="65">
        <f t="shared" si="100"/>
        <v>144.59122807017545</v>
      </c>
      <c r="G1036" s="64">
        <f t="shared" si="101"/>
        <v>155.15497076023394</v>
      </c>
      <c r="H1036" s="66">
        <f t="shared" ref="H1036:H1090" si="103">J1036*$H$7</f>
        <v>24.571637426900583</v>
      </c>
      <c r="I1036" s="67">
        <f t="shared" si="102"/>
        <v>26.326754385964911</v>
      </c>
      <c r="J1036" s="74">
        <v>0.5850389863547758</v>
      </c>
      <c r="K1036" s="61"/>
      <c r="L1036" s="62"/>
      <c r="M1036" s="78"/>
      <c r="N1036" s="79"/>
      <c r="O1036" s="78"/>
      <c r="P1036" s="79"/>
      <c r="Q1036" s="80"/>
      <c r="R1036" s="75"/>
      <c r="S1036" s="76"/>
    </row>
    <row r="1037" spans="1:19" x14ac:dyDescent="0.2">
      <c r="A1037" s="70">
        <v>1027</v>
      </c>
      <c r="B1037" s="61">
        <v>0.65998052580331068</v>
      </c>
      <c r="C1037" s="62">
        <v>40</v>
      </c>
      <c r="D1037" s="71">
        <f t="shared" si="98"/>
        <v>62.698149951314512</v>
      </c>
      <c r="E1037" s="64">
        <f t="shared" si="99"/>
        <v>75.897760467380735</v>
      </c>
      <c r="F1037" s="65">
        <f t="shared" si="100"/>
        <v>144.53573515092503</v>
      </c>
      <c r="G1037" s="64">
        <f t="shared" si="101"/>
        <v>155.09542356377801</v>
      </c>
      <c r="H1037" s="66">
        <f t="shared" si="103"/>
        <v>24.547711781888992</v>
      </c>
      <c r="I1037" s="67">
        <f t="shared" si="102"/>
        <v>26.301119766309636</v>
      </c>
      <c r="J1037" s="74">
        <v>0.58446932814021413</v>
      </c>
      <c r="K1037" s="61"/>
      <c r="L1037" s="62"/>
      <c r="M1037" s="78"/>
      <c r="N1037" s="79"/>
      <c r="O1037" s="78"/>
      <c r="P1037" s="79"/>
      <c r="Q1037" s="80"/>
      <c r="R1037" s="75"/>
      <c r="S1037" s="76"/>
    </row>
    <row r="1038" spans="1:19" x14ac:dyDescent="0.2">
      <c r="A1038" s="70">
        <v>1028</v>
      </c>
      <c r="B1038" s="61">
        <v>0.65972762645914407</v>
      </c>
      <c r="C1038" s="62">
        <v>40</v>
      </c>
      <c r="D1038" s="71">
        <f t="shared" si="98"/>
        <v>62.674124513618686</v>
      </c>
      <c r="E1038" s="64">
        <f t="shared" si="99"/>
        <v>75.868677042801565</v>
      </c>
      <c r="F1038" s="65">
        <f t="shared" si="100"/>
        <v>144.48035019455256</v>
      </c>
      <c r="G1038" s="64">
        <f t="shared" si="101"/>
        <v>155.03599221789887</v>
      </c>
      <c r="H1038" s="66">
        <f t="shared" si="103"/>
        <v>24.5238326848249</v>
      </c>
      <c r="I1038" s="67">
        <f t="shared" si="102"/>
        <v>26.275535019455248</v>
      </c>
      <c r="J1038" s="74">
        <v>0.58390077821011666</v>
      </c>
      <c r="K1038" s="61"/>
      <c r="L1038" s="62"/>
      <c r="M1038" s="78"/>
      <c r="N1038" s="79"/>
      <c r="O1038" s="78"/>
      <c r="P1038" s="79"/>
      <c r="Q1038" s="80"/>
      <c r="R1038" s="75"/>
      <c r="S1038" s="76"/>
    </row>
    <row r="1039" spans="1:19" x14ac:dyDescent="0.2">
      <c r="A1039" s="70">
        <v>1029</v>
      </c>
      <c r="B1039" s="61">
        <v>0.65947521865889214</v>
      </c>
      <c r="C1039" s="62">
        <v>40</v>
      </c>
      <c r="D1039" s="71">
        <f t="shared" si="98"/>
        <v>62.650145772594755</v>
      </c>
      <c r="E1039" s="64">
        <f t="shared" si="99"/>
        <v>75.839650145772595</v>
      </c>
      <c r="F1039" s="65">
        <f t="shared" si="100"/>
        <v>144.42507288629739</v>
      </c>
      <c r="G1039" s="64">
        <f t="shared" si="101"/>
        <v>154.97667638483966</v>
      </c>
      <c r="H1039" s="66">
        <f t="shared" si="103"/>
        <v>24.499999999999996</v>
      </c>
      <c r="I1039" s="67">
        <f t="shared" si="102"/>
        <v>26.249999999999996</v>
      </c>
      <c r="J1039" s="74">
        <v>0.58333333333333326</v>
      </c>
      <c r="K1039" s="61"/>
      <c r="L1039" s="62"/>
      <c r="M1039" s="78"/>
      <c r="N1039" s="79"/>
      <c r="O1039" s="78"/>
      <c r="P1039" s="79"/>
      <c r="Q1039" s="80"/>
      <c r="R1039" s="75"/>
      <c r="S1039" s="76"/>
    </row>
    <row r="1040" spans="1:19" x14ac:dyDescent="0.2">
      <c r="A1040" s="70">
        <v>1030</v>
      </c>
      <c r="B1040" s="61">
        <v>0.65922330097087389</v>
      </c>
      <c r="C1040" s="62">
        <v>40</v>
      </c>
      <c r="D1040" s="71">
        <f t="shared" si="98"/>
        <v>62.626213592233022</v>
      </c>
      <c r="E1040" s="64">
        <f t="shared" si="99"/>
        <v>75.8106796116505</v>
      </c>
      <c r="F1040" s="65">
        <f t="shared" si="100"/>
        <v>144.36990291262137</v>
      </c>
      <c r="G1040" s="64">
        <f t="shared" si="101"/>
        <v>154.91747572815535</v>
      </c>
      <c r="H1040" s="66">
        <f t="shared" si="103"/>
        <v>24.476213592233009</v>
      </c>
      <c r="I1040" s="67">
        <f t="shared" si="102"/>
        <v>26.224514563106794</v>
      </c>
      <c r="J1040" s="74">
        <v>0.58276699029126211</v>
      </c>
      <c r="K1040" s="61"/>
      <c r="L1040" s="62"/>
      <c r="M1040" s="78"/>
      <c r="N1040" s="79"/>
      <c r="O1040" s="78"/>
      <c r="P1040" s="79"/>
      <c r="Q1040" s="80"/>
      <c r="R1040" s="75"/>
      <c r="S1040" s="76"/>
    </row>
    <row r="1041" spans="1:19" x14ac:dyDescent="0.2">
      <c r="A1041" s="70">
        <v>1031</v>
      </c>
      <c r="B1041" s="61">
        <v>0.65897187196896223</v>
      </c>
      <c r="C1041" s="62">
        <v>40</v>
      </c>
      <c r="D1041" s="71">
        <f t="shared" si="98"/>
        <v>62.602327837051412</v>
      </c>
      <c r="E1041" s="64">
        <f t="shared" si="99"/>
        <v>75.781765276430662</v>
      </c>
      <c r="F1041" s="65">
        <f t="shared" si="100"/>
        <v>144.31483996120272</v>
      </c>
      <c r="G1041" s="64">
        <f t="shared" si="101"/>
        <v>154.85838991270612</v>
      </c>
      <c r="H1041" s="66">
        <f t="shared" si="103"/>
        <v>24.452473326867118</v>
      </c>
      <c r="I1041" s="67">
        <f t="shared" si="102"/>
        <v>26.199078564500482</v>
      </c>
      <c r="J1041" s="74">
        <v>0.5822017458777885</v>
      </c>
      <c r="K1041" s="61"/>
      <c r="L1041" s="62"/>
      <c r="M1041" s="78"/>
      <c r="N1041" s="79"/>
      <c r="O1041" s="78"/>
      <c r="P1041" s="79"/>
      <c r="Q1041" s="80"/>
      <c r="R1041" s="75"/>
      <c r="S1041" s="76"/>
    </row>
    <row r="1042" spans="1:19" x14ac:dyDescent="0.2">
      <c r="A1042" s="70">
        <v>1032</v>
      </c>
      <c r="B1042" s="61">
        <v>0.65872093023255818</v>
      </c>
      <c r="C1042" s="62">
        <v>40</v>
      </c>
      <c r="D1042" s="71">
        <f t="shared" si="98"/>
        <v>62.578488372093027</v>
      </c>
      <c r="E1042" s="64">
        <f t="shared" si="99"/>
        <v>75.752906976744185</v>
      </c>
      <c r="F1042" s="65">
        <f t="shared" si="100"/>
        <v>144.25988372093025</v>
      </c>
      <c r="G1042" s="64">
        <f t="shared" si="101"/>
        <v>154.79941860465118</v>
      </c>
      <c r="H1042" s="66">
        <f t="shared" si="103"/>
        <v>24.428779069767437</v>
      </c>
      <c r="I1042" s="67">
        <f t="shared" si="102"/>
        <v>26.173691860465109</v>
      </c>
      <c r="J1042" s="74">
        <v>0.58163759689922467</v>
      </c>
      <c r="K1042" s="61"/>
      <c r="L1042" s="62"/>
      <c r="M1042" s="78"/>
      <c r="N1042" s="79"/>
      <c r="O1042" s="78"/>
      <c r="P1042" s="79"/>
      <c r="Q1042" s="80"/>
      <c r="R1042" s="75"/>
      <c r="S1042" s="76"/>
    </row>
    <row r="1043" spans="1:19" x14ac:dyDescent="0.2">
      <c r="A1043" s="70">
        <v>1033</v>
      </c>
      <c r="B1043" s="61">
        <v>0.65847047434656347</v>
      </c>
      <c r="C1043" s="62">
        <v>40</v>
      </c>
      <c r="D1043" s="71">
        <f t="shared" si="98"/>
        <v>62.554695062923528</v>
      </c>
      <c r="E1043" s="64">
        <f t="shared" si="99"/>
        <v>75.7241045498548</v>
      </c>
      <c r="F1043" s="65">
        <f t="shared" si="100"/>
        <v>144.20503388189741</v>
      </c>
      <c r="G1043" s="64">
        <f t="shared" si="101"/>
        <v>154.74056147144242</v>
      </c>
      <c r="H1043" s="66">
        <f t="shared" si="103"/>
        <v>24.40513068731849</v>
      </c>
      <c r="I1043" s="67">
        <f t="shared" si="102"/>
        <v>26.148354307841238</v>
      </c>
      <c r="J1043" s="74">
        <v>0.58107454017424975</v>
      </c>
      <c r="K1043" s="61"/>
      <c r="L1043" s="62"/>
      <c r="M1043" s="78"/>
      <c r="N1043" s="79"/>
      <c r="O1043" s="78"/>
      <c r="P1043" s="79"/>
      <c r="Q1043" s="80"/>
      <c r="R1043" s="75"/>
      <c r="S1043" s="76"/>
    </row>
    <row r="1044" spans="1:19" x14ac:dyDescent="0.2">
      <c r="A1044" s="70">
        <v>1034</v>
      </c>
      <c r="B1044" s="61">
        <v>0.65822050290135403</v>
      </c>
      <c r="C1044" s="62">
        <v>40</v>
      </c>
      <c r="D1044" s="71">
        <f t="shared" si="98"/>
        <v>62.530947775628633</v>
      </c>
      <c r="E1044" s="64">
        <f t="shared" si="99"/>
        <v>75.69535783365572</v>
      </c>
      <c r="F1044" s="65">
        <f t="shared" si="100"/>
        <v>144.15029013539655</v>
      </c>
      <c r="G1044" s="64">
        <f t="shared" si="101"/>
        <v>154.68181818181819</v>
      </c>
      <c r="H1044" s="66">
        <f t="shared" si="103"/>
        <v>24.381528046421661</v>
      </c>
      <c r="I1044" s="67">
        <f t="shared" si="102"/>
        <v>26.123065764023206</v>
      </c>
      <c r="J1044" s="74">
        <v>0.58051257253384903</v>
      </c>
      <c r="K1044" s="61"/>
      <c r="L1044" s="62"/>
      <c r="M1044" s="78"/>
      <c r="N1044" s="79"/>
      <c r="O1044" s="78"/>
      <c r="P1044" s="79"/>
      <c r="Q1044" s="80"/>
      <c r="R1044" s="75"/>
      <c r="S1044" s="76"/>
    </row>
    <row r="1045" spans="1:19" x14ac:dyDescent="0.2">
      <c r="A1045" s="70">
        <v>1035</v>
      </c>
      <c r="B1045" s="61">
        <v>0.65797101449275375</v>
      </c>
      <c r="C1045" s="62">
        <v>40</v>
      </c>
      <c r="D1045" s="71">
        <f t="shared" si="98"/>
        <v>62.507246376811608</v>
      </c>
      <c r="E1045" s="64">
        <f t="shared" si="99"/>
        <v>75.666666666666686</v>
      </c>
      <c r="F1045" s="65">
        <f t="shared" si="100"/>
        <v>144.09565217391307</v>
      </c>
      <c r="G1045" s="64">
        <f t="shared" si="101"/>
        <v>154.62318840579712</v>
      </c>
      <c r="H1045" s="66">
        <f t="shared" si="103"/>
        <v>24.357971014492755</v>
      </c>
      <c r="I1045" s="67">
        <f t="shared" si="102"/>
        <v>26.097826086956523</v>
      </c>
      <c r="J1045" s="74">
        <v>0.57995169082125608</v>
      </c>
      <c r="K1045" s="61"/>
      <c r="L1045" s="62"/>
      <c r="M1045" s="78"/>
      <c r="N1045" s="79"/>
      <c r="O1045" s="78"/>
      <c r="P1045" s="79"/>
      <c r="Q1045" s="80"/>
      <c r="R1045" s="75"/>
      <c r="S1045" s="76"/>
    </row>
    <row r="1046" spans="1:19" x14ac:dyDescent="0.2">
      <c r="A1046" s="70">
        <v>1036</v>
      </c>
      <c r="B1046" s="61">
        <v>0.65772200772200784</v>
      </c>
      <c r="C1046" s="62">
        <v>40</v>
      </c>
      <c r="D1046" s="71">
        <f t="shared" si="98"/>
        <v>62.483590733590745</v>
      </c>
      <c r="E1046" s="64">
        <f t="shared" si="99"/>
        <v>75.638030888030897</v>
      </c>
      <c r="F1046" s="65">
        <f t="shared" si="100"/>
        <v>144.04111969111972</v>
      </c>
      <c r="G1046" s="64">
        <f t="shared" si="101"/>
        <v>154.56467181467184</v>
      </c>
      <c r="H1046" s="66">
        <f t="shared" si="103"/>
        <v>24.334459459459456</v>
      </c>
      <c r="I1046" s="67">
        <f t="shared" si="102"/>
        <v>26.07263513513513</v>
      </c>
      <c r="J1046" s="74">
        <v>0.57939189189189177</v>
      </c>
      <c r="K1046" s="61"/>
      <c r="L1046" s="62"/>
      <c r="M1046" s="78"/>
      <c r="N1046" s="79"/>
      <c r="O1046" s="78"/>
      <c r="P1046" s="79"/>
      <c r="Q1046" s="80"/>
      <c r="R1046" s="75"/>
      <c r="S1046" s="76"/>
    </row>
    <row r="1047" spans="1:19" x14ac:dyDescent="0.2">
      <c r="A1047" s="70">
        <v>1037</v>
      </c>
      <c r="B1047" s="61">
        <v>0.65747348119575699</v>
      </c>
      <c r="C1047" s="62">
        <v>40</v>
      </c>
      <c r="D1047" s="71">
        <f t="shared" si="98"/>
        <v>62.459980713596913</v>
      </c>
      <c r="E1047" s="64">
        <f t="shared" si="99"/>
        <v>75.609450337512058</v>
      </c>
      <c r="F1047" s="65">
        <f t="shared" si="100"/>
        <v>143.98669238187077</v>
      </c>
      <c r="G1047" s="64">
        <f t="shared" si="101"/>
        <v>154.5062680810029</v>
      </c>
      <c r="H1047" s="66">
        <f t="shared" si="103"/>
        <v>24.310993249758919</v>
      </c>
      <c r="I1047" s="67">
        <f t="shared" si="102"/>
        <v>26.04749276759884</v>
      </c>
      <c r="J1047" s="74">
        <v>0.57883317261330758</v>
      </c>
      <c r="K1047" s="61"/>
      <c r="L1047" s="62"/>
      <c r="M1047" s="78"/>
      <c r="N1047" s="79"/>
      <c r="O1047" s="78"/>
      <c r="P1047" s="79"/>
      <c r="Q1047" s="80"/>
      <c r="R1047" s="75"/>
      <c r="S1047" s="76"/>
    </row>
    <row r="1048" spans="1:19" x14ac:dyDescent="0.2">
      <c r="A1048" s="70">
        <v>1038</v>
      </c>
      <c r="B1048" s="61">
        <v>0.65722543352601159</v>
      </c>
      <c r="C1048" s="62">
        <v>40</v>
      </c>
      <c r="D1048" s="71">
        <f t="shared" si="98"/>
        <v>62.436416184971101</v>
      </c>
      <c r="E1048" s="64">
        <f t="shared" si="99"/>
        <v>75.580924855491332</v>
      </c>
      <c r="F1048" s="65">
        <f t="shared" si="100"/>
        <v>143.93236994219654</v>
      </c>
      <c r="G1048" s="64">
        <f t="shared" si="101"/>
        <v>154.44797687861274</v>
      </c>
      <c r="H1048" s="66">
        <f t="shared" si="103"/>
        <v>24.287572254335259</v>
      </c>
      <c r="I1048" s="67">
        <f t="shared" si="102"/>
        <v>26.022398843930635</v>
      </c>
      <c r="J1048" s="74">
        <v>0.5782755298651252</v>
      </c>
      <c r="K1048" s="61"/>
      <c r="L1048" s="62"/>
      <c r="M1048" s="78"/>
      <c r="N1048" s="79"/>
      <c r="O1048" s="78"/>
      <c r="P1048" s="79"/>
      <c r="Q1048" s="80"/>
      <c r="R1048" s="75"/>
      <c r="S1048" s="76"/>
    </row>
    <row r="1049" spans="1:19" x14ac:dyDescent="0.2">
      <c r="A1049" s="70">
        <v>1039</v>
      </c>
      <c r="B1049" s="61">
        <v>0.6569778633301252</v>
      </c>
      <c r="C1049" s="62">
        <v>40</v>
      </c>
      <c r="D1049" s="71">
        <f t="shared" si="98"/>
        <v>62.412897016361896</v>
      </c>
      <c r="E1049" s="64">
        <f t="shared" si="99"/>
        <v>75.552454282964405</v>
      </c>
      <c r="F1049" s="65">
        <f t="shared" si="100"/>
        <v>143.87815206929741</v>
      </c>
      <c r="G1049" s="64">
        <f t="shared" si="101"/>
        <v>154.38979788257942</v>
      </c>
      <c r="H1049" s="66">
        <f t="shared" si="103"/>
        <v>24.264196342637149</v>
      </c>
      <c r="I1049" s="67">
        <f t="shared" si="102"/>
        <v>25.997353224254088</v>
      </c>
      <c r="J1049" s="74">
        <v>0.57771896053897975</v>
      </c>
      <c r="K1049" s="61"/>
      <c r="L1049" s="62"/>
      <c r="M1049" s="78"/>
      <c r="N1049" s="79"/>
      <c r="O1049" s="78"/>
      <c r="P1049" s="79"/>
      <c r="Q1049" s="80"/>
      <c r="R1049" s="75"/>
      <c r="S1049" s="76"/>
    </row>
    <row r="1050" spans="1:19" x14ac:dyDescent="0.2">
      <c r="A1050" s="70">
        <v>1040</v>
      </c>
      <c r="B1050" s="61">
        <v>0.65673076923076923</v>
      </c>
      <c r="C1050" s="62">
        <v>40</v>
      </c>
      <c r="D1050" s="71">
        <f t="shared" si="98"/>
        <v>62.38942307692308</v>
      </c>
      <c r="E1050" s="64">
        <f t="shared" si="99"/>
        <v>75.524038461538467</v>
      </c>
      <c r="F1050" s="65">
        <f t="shared" si="100"/>
        <v>143.82403846153846</v>
      </c>
      <c r="G1050" s="64">
        <f t="shared" si="101"/>
        <v>154.33173076923077</v>
      </c>
      <c r="H1050" s="66">
        <f t="shared" si="103"/>
        <v>24.240865384615386</v>
      </c>
      <c r="I1050" s="67">
        <f t="shared" si="102"/>
        <v>25.97235576923077</v>
      </c>
      <c r="J1050" s="74">
        <v>0.57716346153846154</v>
      </c>
      <c r="K1050" s="61"/>
      <c r="L1050" s="62"/>
      <c r="M1050" s="78"/>
      <c r="N1050" s="79"/>
      <c r="O1050" s="78"/>
      <c r="P1050" s="79"/>
      <c r="Q1050" s="80"/>
      <c r="R1050" s="75"/>
      <c r="S1050" s="76"/>
    </row>
    <row r="1051" spans="1:19" x14ac:dyDescent="0.2">
      <c r="A1051" s="70">
        <v>1041</v>
      </c>
      <c r="B1051" s="61">
        <v>0.65648414985590775</v>
      </c>
      <c r="C1051" s="62">
        <v>40</v>
      </c>
      <c r="D1051" s="71">
        <f t="shared" si="98"/>
        <v>62.365994236311238</v>
      </c>
      <c r="E1051" s="64">
        <f t="shared" si="99"/>
        <v>75.49567723342939</v>
      </c>
      <c r="F1051" s="65">
        <f t="shared" si="100"/>
        <v>143.77002881844379</v>
      </c>
      <c r="G1051" s="64">
        <f t="shared" si="101"/>
        <v>154.27377521613832</v>
      </c>
      <c r="H1051" s="66">
        <f t="shared" si="103"/>
        <v>24.217579250720462</v>
      </c>
      <c r="I1051" s="67">
        <f t="shared" si="102"/>
        <v>25.947406340057636</v>
      </c>
      <c r="J1051" s="74">
        <v>0.57660902977905859</v>
      </c>
      <c r="K1051" s="61"/>
      <c r="L1051" s="62"/>
      <c r="M1051" s="78"/>
      <c r="N1051" s="79"/>
      <c r="O1051" s="78"/>
      <c r="P1051" s="79"/>
      <c r="Q1051" s="80"/>
      <c r="R1051" s="75"/>
      <c r="S1051" s="76"/>
    </row>
    <row r="1052" spans="1:19" x14ac:dyDescent="0.2">
      <c r="A1052" s="70">
        <v>1042</v>
      </c>
      <c r="B1052" s="61">
        <v>0.65623800383877162</v>
      </c>
      <c r="C1052" s="62">
        <v>40</v>
      </c>
      <c r="D1052" s="71">
        <f t="shared" si="98"/>
        <v>62.342610364683303</v>
      </c>
      <c r="E1052" s="64">
        <f t="shared" si="99"/>
        <v>75.467370441458741</v>
      </c>
      <c r="F1052" s="65">
        <f t="shared" si="100"/>
        <v>143.71612284069099</v>
      </c>
      <c r="G1052" s="64">
        <f t="shared" si="101"/>
        <v>154.21593090211132</v>
      </c>
      <c r="H1052" s="66">
        <f t="shared" si="103"/>
        <v>24.194337811900191</v>
      </c>
      <c r="I1052" s="67">
        <f t="shared" si="102"/>
        <v>25.922504798464491</v>
      </c>
      <c r="J1052" s="74">
        <v>0.57605566218809978</v>
      </c>
      <c r="K1052" s="61"/>
      <c r="L1052" s="62"/>
      <c r="M1052" s="78"/>
      <c r="N1052" s="79"/>
      <c r="O1052" s="78"/>
      <c r="P1052" s="79"/>
      <c r="Q1052" s="80"/>
      <c r="R1052" s="75"/>
      <c r="S1052" s="76"/>
    </row>
    <row r="1053" spans="1:19" x14ac:dyDescent="0.2">
      <c r="A1053" s="70">
        <v>1043</v>
      </c>
      <c r="B1053" s="61">
        <v>0.65599232981783329</v>
      </c>
      <c r="C1053" s="62">
        <v>40</v>
      </c>
      <c r="D1053" s="71">
        <f t="shared" si="98"/>
        <v>62.319271332694164</v>
      </c>
      <c r="E1053" s="64">
        <f t="shared" si="99"/>
        <v>75.439117929050823</v>
      </c>
      <c r="F1053" s="65">
        <f t="shared" si="100"/>
        <v>143.66232023010548</v>
      </c>
      <c r="G1053" s="64">
        <f t="shared" si="101"/>
        <v>154.15819750719083</v>
      </c>
      <c r="H1053" s="66">
        <f t="shared" si="103"/>
        <v>24.171140939597315</v>
      </c>
      <c r="I1053" s="67">
        <f t="shared" si="102"/>
        <v>25.89765100671141</v>
      </c>
      <c r="J1053" s="74">
        <v>0.57550335570469802</v>
      </c>
      <c r="K1053" s="61"/>
      <c r="L1053" s="62"/>
      <c r="M1053" s="78"/>
      <c r="N1053" s="79"/>
      <c r="O1053" s="78"/>
      <c r="P1053" s="79"/>
      <c r="Q1053" s="80"/>
      <c r="R1053" s="75"/>
      <c r="S1053" s="76"/>
    </row>
    <row r="1054" spans="1:19" x14ac:dyDescent="0.2">
      <c r="A1054" s="70">
        <v>1044</v>
      </c>
      <c r="B1054" s="61">
        <v>0.65574712643678168</v>
      </c>
      <c r="C1054" s="62">
        <v>40</v>
      </c>
      <c r="D1054" s="71">
        <f t="shared" si="98"/>
        <v>62.295977011494259</v>
      </c>
      <c r="E1054" s="64">
        <f t="shared" si="99"/>
        <v>75.410919540229898</v>
      </c>
      <c r="F1054" s="65">
        <f t="shared" si="100"/>
        <v>143.6086206896552</v>
      </c>
      <c r="G1054" s="64">
        <f t="shared" si="101"/>
        <v>154.10057471264369</v>
      </c>
      <c r="H1054" s="66">
        <f t="shared" si="103"/>
        <v>24.147988505747126</v>
      </c>
      <c r="I1054" s="67">
        <f t="shared" si="102"/>
        <v>25.872844827586206</v>
      </c>
      <c r="J1054" s="74">
        <v>0.57495210727969348</v>
      </c>
      <c r="K1054" s="61"/>
      <c r="L1054" s="62"/>
      <c r="M1054" s="78"/>
      <c r="N1054" s="79"/>
      <c r="O1054" s="78"/>
      <c r="P1054" s="79"/>
      <c r="Q1054" s="80"/>
      <c r="R1054" s="75"/>
      <c r="S1054" s="76"/>
    </row>
    <row r="1055" spans="1:19" x14ac:dyDescent="0.2">
      <c r="A1055" s="70">
        <v>1045</v>
      </c>
      <c r="B1055" s="61">
        <v>0.6555023923444977</v>
      </c>
      <c r="C1055" s="62">
        <v>40</v>
      </c>
      <c r="D1055" s="71">
        <f t="shared" si="98"/>
        <v>62.27272727272728</v>
      </c>
      <c r="E1055" s="64">
        <f t="shared" si="99"/>
        <v>75.382775119617236</v>
      </c>
      <c r="F1055" s="65">
        <f t="shared" si="100"/>
        <v>143.55502392344499</v>
      </c>
      <c r="G1055" s="64">
        <f t="shared" si="101"/>
        <v>154.04306220095697</v>
      </c>
      <c r="H1055" s="66">
        <f t="shared" si="103"/>
        <v>24.124880382775117</v>
      </c>
      <c r="I1055" s="67">
        <f t="shared" si="102"/>
        <v>25.84808612440191</v>
      </c>
      <c r="J1055" s="74">
        <v>0.57440191387559802</v>
      </c>
      <c r="K1055" s="61"/>
      <c r="L1055" s="62"/>
      <c r="M1055" s="78"/>
      <c r="N1055" s="79"/>
      <c r="O1055" s="78"/>
      <c r="P1055" s="79"/>
      <c r="Q1055" s="80"/>
      <c r="R1055" s="75"/>
      <c r="S1055" s="76"/>
    </row>
    <row r="1056" spans="1:19" x14ac:dyDescent="0.2">
      <c r="A1056" s="70">
        <v>1046</v>
      </c>
      <c r="B1056" s="61">
        <v>0.65525812619502877</v>
      </c>
      <c r="C1056" s="62">
        <v>40</v>
      </c>
      <c r="D1056" s="71">
        <f t="shared" si="98"/>
        <v>62.249521988527732</v>
      </c>
      <c r="E1056" s="64">
        <f t="shared" si="99"/>
        <v>75.354684512428307</v>
      </c>
      <c r="F1056" s="65">
        <f t="shared" si="100"/>
        <v>143.5015296367113</v>
      </c>
      <c r="G1056" s="64">
        <f t="shared" si="101"/>
        <v>153.98565965583177</v>
      </c>
      <c r="H1056" s="66">
        <f t="shared" si="103"/>
        <v>24.101816443594647</v>
      </c>
      <c r="I1056" s="67">
        <f t="shared" si="102"/>
        <v>25.823374760994263</v>
      </c>
      <c r="J1056" s="74">
        <v>0.57385277246653921</v>
      </c>
      <c r="K1056" s="61"/>
      <c r="L1056" s="62"/>
      <c r="M1056" s="78"/>
      <c r="N1056" s="79"/>
      <c r="O1056" s="78"/>
      <c r="P1056" s="79"/>
      <c r="Q1056" s="80"/>
      <c r="R1056" s="75"/>
      <c r="S1056" s="76"/>
    </row>
    <row r="1057" spans="1:19" x14ac:dyDescent="0.2">
      <c r="A1057" s="70">
        <v>1047</v>
      </c>
      <c r="B1057" s="61">
        <v>0.65501432664756443</v>
      </c>
      <c r="C1057" s="62">
        <v>40</v>
      </c>
      <c r="D1057" s="71">
        <f t="shared" si="98"/>
        <v>62.226361031518621</v>
      </c>
      <c r="E1057" s="64">
        <f t="shared" si="99"/>
        <v>75.326647564469909</v>
      </c>
      <c r="F1057" s="65">
        <f t="shared" si="100"/>
        <v>143.44813753581661</v>
      </c>
      <c r="G1057" s="64">
        <f t="shared" si="101"/>
        <v>153.92836676217763</v>
      </c>
      <c r="H1057" s="66">
        <f t="shared" si="103"/>
        <v>24.078796561604584</v>
      </c>
      <c r="I1057" s="67">
        <f t="shared" si="102"/>
        <v>25.798710601719197</v>
      </c>
      <c r="J1057" s="74">
        <v>0.57330468003820434</v>
      </c>
      <c r="K1057" s="61"/>
      <c r="L1057" s="62"/>
      <c r="M1057" s="78"/>
      <c r="N1057" s="79"/>
      <c r="O1057" s="78"/>
      <c r="P1057" s="79"/>
      <c r="Q1057" s="80"/>
      <c r="R1057" s="75"/>
      <c r="S1057" s="76"/>
    </row>
    <row r="1058" spans="1:19" x14ac:dyDescent="0.2">
      <c r="A1058" s="70">
        <v>1048</v>
      </c>
      <c r="B1058" s="61">
        <v>0.65477099236641223</v>
      </c>
      <c r="C1058" s="62">
        <v>40</v>
      </c>
      <c r="D1058" s="71">
        <f t="shared" si="98"/>
        <v>62.203244274809165</v>
      </c>
      <c r="E1058" s="64">
        <f t="shared" si="99"/>
        <v>75.29866412213741</v>
      </c>
      <c r="F1058" s="65">
        <f t="shared" si="100"/>
        <v>143.39484732824428</v>
      </c>
      <c r="G1058" s="64">
        <f t="shared" si="101"/>
        <v>153.87118320610688</v>
      </c>
      <c r="H1058" s="66">
        <f t="shared" si="103"/>
        <v>24.055820610687022</v>
      </c>
      <c r="I1058" s="67">
        <f t="shared" si="102"/>
        <v>25.774093511450378</v>
      </c>
      <c r="J1058" s="74">
        <v>0.5727576335877862</v>
      </c>
      <c r="K1058" s="61"/>
      <c r="L1058" s="62"/>
      <c r="M1058" s="78"/>
      <c r="N1058" s="79"/>
      <c r="O1058" s="78"/>
      <c r="P1058" s="79"/>
      <c r="Q1058" s="80"/>
      <c r="R1058" s="75"/>
      <c r="S1058" s="76"/>
    </row>
    <row r="1059" spans="1:19" x14ac:dyDescent="0.2">
      <c r="A1059" s="70">
        <v>1049</v>
      </c>
      <c r="B1059" s="61">
        <v>0.65452812202097232</v>
      </c>
      <c r="C1059" s="62">
        <v>40</v>
      </c>
      <c r="D1059" s="71">
        <f t="shared" si="98"/>
        <v>62.180171591992369</v>
      </c>
      <c r="E1059" s="64">
        <f t="shared" si="99"/>
        <v>75.270734032411823</v>
      </c>
      <c r="F1059" s="65">
        <f t="shared" si="100"/>
        <v>143.34165872259294</v>
      </c>
      <c r="G1059" s="64">
        <f t="shared" si="101"/>
        <v>153.81410867492849</v>
      </c>
      <c r="H1059" s="66">
        <f t="shared" si="103"/>
        <v>24.032888465204955</v>
      </c>
      <c r="I1059" s="67">
        <f t="shared" si="102"/>
        <v>25.749523355576738</v>
      </c>
      <c r="J1059" s="74">
        <v>0.57221163012392751</v>
      </c>
      <c r="K1059" s="61"/>
      <c r="L1059" s="62"/>
      <c r="M1059" s="78"/>
      <c r="N1059" s="79"/>
      <c r="O1059" s="78"/>
      <c r="P1059" s="79"/>
      <c r="Q1059" s="80"/>
      <c r="R1059" s="75"/>
      <c r="S1059" s="76"/>
    </row>
    <row r="1060" spans="1:19" x14ac:dyDescent="0.2">
      <c r="A1060" s="70">
        <v>1050</v>
      </c>
      <c r="B1060" s="61">
        <v>0.65428571428571425</v>
      </c>
      <c r="C1060" s="62">
        <v>40</v>
      </c>
      <c r="D1060" s="71">
        <f t="shared" si="98"/>
        <v>62.157142857142851</v>
      </c>
      <c r="E1060" s="64">
        <f t="shared" si="99"/>
        <v>75.242857142857133</v>
      </c>
      <c r="F1060" s="65">
        <f t="shared" si="100"/>
        <v>143.28857142857143</v>
      </c>
      <c r="G1060" s="64">
        <f t="shared" si="101"/>
        <v>153.75714285714284</v>
      </c>
      <c r="H1060" s="66">
        <f t="shared" si="103"/>
        <v>24.009999999999998</v>
      </c>
      <c r="I1060" s="67">
        <f t="shared" si="102"/>
        <v>25.724999999999998</v>
      </c>
      <c r="J1060" s="74">
        <v>0.57166666666666666</v>
      </c>
      <c r="K1060" s="61"/>
      <c r="L1060" s="62"/>
      <c r="M1060" s="78"/>
      <c r="N1060" s="79"/>
      <c r="O1060" s="78"/>
      <c r="P1060" s="79"/>
      <c r="Q1060" s="80"/>
      <c r="R1060" s="75"/>
      <c r="S1060" s="76"/>
    </row>
    <row r="1061" spans="1:19" x14ac:dyDescent="0.2">
      <c r="A1061" s="70">
        <v>1051</v>
      </c>
      <c r="B1061" s="61">
        <v>0.65404376784015239</v>
      </c>
      <c r="C1061" s="62">
        <v>40</v>
      </c>
      <c r="D1061" s="71">
        <f t="shared" si="98"/>
        <v>62.134157944814476</v>
      </c>
      <c r="E1061" s="64">
        <f t="shared" si="99"/>
        <v>75.215033301617524</v>
      </c>
      <c r="F1061" s="65">
        <f t="shared" si="100"/>
        <v>143.23558515699338</v>
      </c>
      <c r="G1061" s="64">
        <f t="shared" si="101"/>
        <v>153.70028544243581</v>
      </c>
      <c r="H1061" s="66">
        <f t="shared" si="103"/>
        <v>23.987155090390104</v>
      </c>
      <c r="I1061" s="67">
        <f t="shared" si="102"/>
        <v>25.700523311132255</v>
      </c>
      <c r="J1061" s="74">
        <v>0.57112274024738341</v>
      </c>
      <c r="K1061" s="61"/>
      <c r="L1061" s="62"/>
      <c r="M1061" s="78"/>
      <c r="N1061" s="79"/>
      <c r="O1061" s="78"/>
      <c r="P1061" s="79"/>
      <c r="Q1061" s="80"/>
      <c r="R1061" s="75"/>
      <c r="S1061" s="76"/>
    </row>
    <row r="1062" spans="1:19" x14ac:dyDescent="0.2">
      <c r="A1062" s="70">
        <v>1052</v>
      </c>
      <c r="B1062" s="61">
        <v>0.65380228136882135</v>
      </c>
      <c r="C1062" s="62">
        <v>40</v>
      </c>
      <c r="D1062" s="71">
        <f t="shared" si="98"/>
        <v>62.111216730038031</v>
      </c>
      <c r="E1062" s="64">
        <f t="shared" si="99"/>
        <v>75.187262357414454</v>
      </c>
      <c r="F1062" s="65">
        <f t="shared" si="100"/>
        <v>143.18269961977188</v>
      </c>
      <c r="G1062" s="64">
        <f t="shared" si="101"/>
        <v>153.64353612167301</v>
      </c>
      <c r="H1062" s="66">
        <f t="shared" si="103"/>
        <v>23.964353612167297</v>
      </c>
      <c r="I1062" s="67">
        <f t="shared" si="102"/>
        <v>25.676093155893533</v>
      </c>
      <c r="J1062" s="74">
        <v>0.57057984790874516</v>
      </c>
      <c r="K1062" s="61"/>
      <c r="L1062" s="62"/>
      <c r="M1062" s="78"/>
      <c r="N1062" s="79"/>
      <c r="O1062" s="78"/>
      <c r="P1062" s="79"/>
      <c r="Q1062" s="80"/>
      <c r="R1062" s="75"/>
      <c r="S1062" s="76"/>
    </row>
    <row r="1063" spans="1:19" x14ac:dyDescent="0.2">
      <c r="A1063" s="70">
        <v>1053</v>
      </c>
      <c r="B1063" s="61">
        <v>0.65356125356125361</v>
      </c>
      <c r="C1063" s="62">
        <v>40</v>
      </c>
      <c r="D1063" s="71">
        <f t="shared" si="98"/>
        <v>62.088319088319096</v>
      </c>
      <c r="E1063" s="64">
        <f t="shared" si="99"/>
        <v>75.159544159544168</v>
      </c>
      <c r="F1063" s="65">
        <f t="shared" si="100"/>
        <v>143.12991452991454</v>
      </c>
      <c r="G1063" s="64">
        <f t="shared" si="101"/>
        <v>153.5868945868946</v>
      </c>
      <c r="H1063" s="66">
        <f t="shared" si="103"/>
        <v>23.941595441595439</v>
      </c>
      <c r="I1063" s="67">
        <f t="shared" si="102"/>
        <v>25.6517094017094</v>
      </c>
      <c r="J1063" s="74">
        <v>0.57003798670465333</v>
      </c>
      <c r="K1063" s="61"/>
      <c r="L1063" s="62"/>
      <c r="M1063" s="78"/>
      <c r="N1063" s="79"/>
      <c r="O1063" s="78"/>
      <c r="P1063" s="79"/>
      <c r="Q1063" s="80"/>
      <c r="R1063" s="75"/>
      <c r="S1063" s="76"/>
    </row>
    <row r="1064" spans="1:19" x14ac:dyDescent="0.2">
      <c r="A1064" s="70">
        <v>1054</v>
      </c>
      <c r="B1064" s="61">
        <v>0.65332068311195446</v>
      </c>
      <c r="C1064" s="62">
        <v>40</v>
      </c>
      <c r="D1064" s="71">
        <f t="shared" si="98"/>
        <v>62.065464895635671</v>
      </c>
      <c r="E1064" s="64">
        <f t="shared" si="99"/>
        <v>75.131878557874757</v>
      </c>
      <c r="F1064" s="65">
        <f t="shared" si="100"/>
        <v>143.07722960151801</v>
      </c>
      <c r="G1064" s="64">
        <f t="shared" si="101"/>
        <v>153.5303605313093</v>
      </c>
      <c r="H1064" s="66">
        <f t="shared" si="103"/>
        <v>23.918880455407969</v>
      </c>
      <c r="I1064" s="67">
        <f t="shared" si="102"/>
        <v>25.627371916508537</v>
      </c>
      <c r="J1064" s="74">
        <v>0.56949715370018972</v>
      </c>
      <c r="K1064" s="61"/>
      <c r="L1064" s="62"/>
      <c r="M1064" s="78"/>
      <c r="N1064" s="79"/>
      <c r="O1064" s="78"/>
      <c r="P1064" s="79"/>
      <c r="Q1064" s="80"/>
      <c r="R1064" s="75"/>
      <c r="S1064" s="76"/>
    </row>
    <row r="1065" spans="1:19" x14ac:dyDescent="0.2">
      <c r="A1065" s="70">
        <v>1055</v>
      </c>
      <c r="B1065" s="61">
        <v>0.65308056872037912</v>
      </c>
      <c r="C1065" s="62">
        <v>40</v>
      </c>
      <c r="D1065" s="71">
        <f t="shared" si="98"/>
        <v>62.042654028436019</v>
      </c>
      <c r="E1065" s="64">
        <f t="shared" si="99"/>
        <v>75.104265402843595</v>
      </c>
      <c r="F1065" s="65">
        <f t="shared" si="100"/>
        <v>143.02464454976302</v>
      </c>
      <c r="G1065" s="64">
        <f t="shared" si="101"/>
        <v>153.47393364928908</v>
      </c>
      <c r="H1065" s="66">
        <f t="shared" si="103"/>
        <v>23.896208530805684</v>
      </c>
      <c r="I1065" s="67">
        <f t="shared" si="102"/>
        <v>25.603080568720376</v>
      </c>
      <c r="J1065" s="74">
        <v>0.56895734597156389</v>
      </c>
      <c r="K1065" s="61"/>
      <c r="L1065" s="62"/>
      <c r="M1065" s="78"/>
      <c r="N1065" s="79"/>
      <c r="O1065" s="78"/>
      <c r="P1065" s="79"/>
      <c r="Q1065" s="80"/>
      <c r="R1065" s="75"/>
      <c r="S1065" s="76"/>
    </row>
    <row r="1066" spans="1:19" x14ac:dyDescent="0.2">
      <c r="A1066" s="70">
        <v>1056</v>
      </c>
      <c r="B1066" s="61">
        <v>0.65284090909090919</v>
      </c>
      <c r="C1066" s="62">
        <v>40</v>
      </c>
      <c r="D1066" s="71">
        <f t="shared" si="98"/>
        <v>62.019886363636374</v>
      </c>
      <c r="E1066" s="64">
        <f t="shared" si="99"/>
        <v>75.076704545454561</v>
      </c>
      <c r="F1066" s="65">
        <f t="shared" si="100"/>
        <v>142.97215909090912</v>
      </c>
      <c r="G1066" s="64">
        <f t="shared" si="101"/>
        <v>153.41761363636365</v>
      </c>
      <c r="H1066" s="66">
        <f t="shared" si="103"/>
        <v>23.873579545454543</v>
      </c>
      <c r="I1066" s="67">
        <f t="shared" si="102"/>
        <v>25.578835227272727</v>
      </c>
      <c r="J1066" s="74">
        <v>0.56841856060606055</v>
      </c>
      <c r="K1066" s="61"/>
      <c r="L1066" s="62"/>
      <c r="M1066" s="78"/>
      <c r="N1066" s="79"/>
      <c r="O1066" s="78"/>
      <c r="P1066" s="79"/>
      <c r="Q1066" s="80"/>
      <c r="R1066" s="75"/>
      <c r="S1066" s="76"/>
    </row>
    <row r="1067" spans="1:19" x14ac:dyDescent="0.2">
      <c r="A1067" s="70">
        <v>1057</v>
      </c>
      <c r="B1067" s="61">
        <v>0.65260170293282882</v>
      </c>
      <c r="C1067" s="62">
        <v>40</v>
      </c>
      <c r="D1067" s="71">
        <f t="shared" si="98"/>
        <v>61.997161778618739</v>
      </c>
      <c r="E1067" s="64">
        <f t="shared" si="99"/>
        <v>75.04919583727532</v>
      </c>
      <c r="F1067" s="65">
        <f t="shared" si="100"/>
        <v>142.91977294228951</v>
      </c>
      <c r="G1067" s="64">
        <f t="shared" si="101"/>
        <v>153.36140018921478</v>
      </c>
      <c r="H1067" s="66">
        <f t="shared" si="103"/>
        <v>23.850993377483441</v>
      </c>
      <c r="I1067" s="67">
        <f t="shared" si="102"/>
        <v>25.554635761589402</v>
      </c>
      <c r="J1067" s="74">
        <v>0.56788079470198671</v>
      </c>
      <c r="K1067" s="61"/>
      <c r="L1067" s="62"/>
      <c r="M1067" s="78"/>
      <c r="N1067" s="79"/>
      <c r="O1067" s="78"/>
      <c r="P1067" s="79"/>
      <c r="Q1067" s="80"/>
      <c r="R1067" s="75"/>
      <c r="S1067" s="76"/>
    </row>
    <row r="1068" spans="1:19" x14ac:dyDescent="0.2">
      <c r="A1068" s="70">
        <v>1058</v>
      </c>
      <c r="B1068" s="61">
        <v>0.65236294896030245</v>
      </c>
      <c r="C1068" s="62">
        <v>40</v>
      </c>
      <c r="D1068" s="71">
        <f t="shared" si="98"/>
        <v>61.974480151228732</v>
      </c>
      <c r="E1068" s="64">
        <f t="shared" si="99"/>
        <v>75.021739130434781</v>
      </c>
      <c r="F1068" s="65">
        <f t="shared" si="100"/>
        <v>142.86748582230624</v>
      </c>
      <c r="G1068" s="64">
        <f t="shared" si="101"/>
        <v>153.30529300567107</v>
      </c>
      <c r="H1068" s="66">
        <f t="shared" si="103"/>
        <v>23.828449905482042</v>
      </c>
      <c r="I1068" s="67">
        <f t="shared" si="102"/>
        <v>25.530482041587902</v>
      </c>
      <c r="J1068" s="74">
        <v>0.56734404536862004</v>
      </c>
      <c r="K1068" s="61"/>
      <c r="L1068" s="62"/>
      <c r="M1068" s="78"/>
      <c r="N1068" s="79"/>
      <c r="O1068" s="78"/>
      <c r="P1068" s="79"/>
      <c r="Q1068" s="80"/>
      <c r="R1068" s="75"/>
      <c r="S1068" s="76"/>
    </row>
    <row r="1069" spans="1:19" x14ac:dyDescent="0.2">
      <c r="A1069" s="70">
        <v>1059</v>
      </c>
      <c r="B1069" s="61">
        <v>0.65212464589235131</v>
      </c>
      <c r="C1069" s="62">
        <v>40</v>
      </c>
      <c r="D1069" s="71">
        <f t="shared" si="98"/>
        <v>61.951841359773375</v>
      </c>
      <c r="E1069" s="64">
        <f t="shared" si="99"/>
        <v>74.994334277620396</v>
      </c>
      <c r="F1069" s="65">
        <f t="shared" si="100"/>
        <v>142.81529745042494</v>
      </c>
      <c r="G1069" s="64">
        <f t="shared" si="101"/>
        <v>153.24929178470256</v>
      </c>
      <c r="H1069" s="66">
        <f t="shared" si="103"/>
        <v>23.80594900849858</v>
      </c>
      <c r="I1069" s="67">
        <f t="shared" si="102"/>
        <v>25.506373937677051</v>
      </c>
      <c r="J1069" s="74">
        <v>0.5668083097261567</v>
      </c>
      <c r="K1069" s="61"/>
      <c r="L1069" s="62"/>
      <c r="M1069" s="78"/>
      <c r="N1069" s="79"/>
      <c r="O1069" s="78"/>
      <c r="P1069" s="79"/>
      <c r="Q1069" s="80"/>
      <c r="R1069" s="75"/>
      <c r="S1069" s="76"/>
    </row>
    <row r="1070" spans="1:19" x14ac:dyDescent="0.2">
      <c r="A1070" s="70">
        <v>1060</v>
      </c>
      <c r="B1070" s="61">
        <v>0.65188679245283021</v>
      </c>
      <c r="C1070" s="62">
        <v>40</v>
      </c>
      <c r="D1070" s="71">
        <f t="shared" si="98"/>
        <v>61.929245283018872</v>
      </c>
      <c r="E1070" s="64">
        <f t="shared" si="99"/>
        <v>74.966981132075475</v>
      </c>
      <c r="F1070" s="65">
        <f t="shared" si="100"/>
        <v>142.76320754716983</v>
      </c>
      <c r="G1070" s="64">
        <f t="shared" si="101"/>
        <v>153.1933962264151</v>
      </c>
      <c r="H1070" s="66">
        <f t="shared" si="103"/>
        <v>23.783490566037734</v>
      </c>
      <c r="I1070" s="67">
        <f t="shared" si="102"/>
        <v>25.482311320754718</v>
      </c>
      <c r="J1070" s="74">
        <v>0.56627358490566038</v>
      </c>
      <c r="K1070" s="61"/>
      <c r="L1070" s="62"/>
      <c r="M1070" s="78"/>
      <c r="N1070" s="79"/>
      <c r="O1070" s="78"/>
      <c r="P1070" s="79"/>
      <c r="Q1070" s="80"/>
      <c r="R1070" s="75"/>
      <c r="S1070" s="76"/>
    </row>
    <row r="1071" spans="1:19" x14ac:dyDescent="0.2">
      <c r="A1071" s="70">
        <v>1061</v>
      </c>
      <c r="B1071" s="61">
        <v>0.65164938737040534</v>
      </c>
      <c r="C1071" s="62">
        <v>40</v>
      </c>
      <c r="D1071" s="71">
        <f t="shared" si="98"/>
        <v>61.906691800188504</v>
      </c>
      <c r="E1071" s="64">
        <f t="shared" si="99"/>
        <v>74.939679547596612</v>
      </c>
      <c r="F1071" s="65">
        <f t="shared" si="100"/>
        <v>142.71121583411878</v>
      </c>
      <c r="G1071" s="64">
        <f t="shared" si="101"/>
        <v>153.13760603204526</v>
      </c>
      <c r="H1071" s="66">
        <f t="shared" si="103"/>
        <v>23.761074458058435</v>
      </c>
      <c r="I1071" s="67">
        <f t="shared" si="102"/>
        <v>25.458294062205464</v>
      </c>
      <c r="J1071" s="74">
        <v>0.56573986804901033</v>
      </c>
      <c r="K1071" s="61"/>
      <c r="L1071" s="62"/>
      <c r="M1071" s="78"/>
      <c r="N1071" s="79"/>
      <c r="O1071" s="78"/>
      <c r="P1071" s="79"/>
      <c r="Q1071" s="80"/>
      <c r="R1071" s="75"/>
      <c r="S1071" s="76"/>
    </row>
    <row r="1072" spans="1:19" x14ac:dyDescent="0.2">
      <c r="A1072" s="70">
        <v>1062</v>
      </c>
      <c r="B1072" s="61">
        <v>0.65141242937853117</v>
      </c>
      <c r="C1072" s="62">
        <v>40</v>
      </c>
      <c r="D1072" s="71">
        <f t="shared" si="98"/>
        <v>61.884180790960464</v>
      </c>
      <c r="E1072" s="64">
        <f t="shared" si="99"/>
        <v>74.912429378531087</v>
      </c>
      <c r="F1072" s="65">
        <f t="shared" si="100"/>
        <v>142.65932203389832</v>
      </c>
      <c r="G1072" s="64">
        <f t="shared" si="101"/>
        <v>153.08192090395482</v>
      </c>
      <c r="H1072" s="66">
        <f t="shared" si="103"/>
        <v>23.738700564971751</v>
      </c>
      <c r="I1072" s="67">
        <f t="shared" si="102"/>
        <v>25.434322033898304</v>
      </c>
      <c r="J1072" s="74">
        <v>0.56520715630885121</v>
      </c>
      <c r="K1072" s="61"/>
      <c r="L1072" s="62"/>
      <c r="M1072" s="78"/>
      <c r="N1072" s="79"/>
      <c r="O1072" s="78"/>
      <c r="P1072" s="79"/>
      <c r="Q1072" s="80"/>
      <c r="R1072" s="75"/>
      <c r="S1072" s="76"/>
    </row>
    <row r="1073" spans="1:19" x14ac:dyDescent="0.2">
      <c r="A1073" s="70">
        <v>1063</v>
      </c>
      <c r="B1073" s="61">
        <v>0.65117591721542811</v>
      </c>
      <c r="C1073" s="62">
        <v>40</v>
      </c>
      <c r="D1073" s="71">
        <f t="shared" si="98"/>
        <v>61.861712135465673</v>
      </c>
      <c r="E1073" s="64">
        <f t="shared" si="99"/>
        <v>74.885230479774236</v>
      </c>
      <c r="F1073" s="65">
        <f t="shared" si="100"/>
        <v>142.60752587017876</v>
      </c>
      <c r="G1073" s="64">
        <f t="shared" si="101"/>
        <v>153.0263405456256</v>
      </c>
      <c r="H1073" s="66">
        <f t="shared" si="103"/>
        <v>23.716368767638759</v>
      </c>
      <c r="I1073" s="67">
        <f t="shared" si="102"/>
        <v>25.410395108184385</v>
      </c>
      <c r="J1073" s="74">
        <v>0.56467544684854187</v>
      </c>
      <c r="K1073" s="61"/>
      <c r="L1073" s="62"/>
      <c r="M1073" s="78"/>
      <c r="N1073" s="79"/>
      <c r="O1073" s="78"/>
      <c r="P1073" s="79"/>
      <c r="Q1073" s="80"/>
      <c r="R1073" s="75"/>
      <c r="S1073" s="76"/>
    </row>
    <row r="1074" spans="1:19" x14ac:dyDescent="0.2">
      <c r="A1074" s="70">
        <v>1064</v>
      </c>
      <c r="B1074" s="61">
        <v>0.65093984962406015</v>
      </c>
      <c r="C1074" s="62">
        <v>40</v>
      </c>
      <c r="D1074" s="71">
        <f t="shared" si="98"/>
        <v>61.839285714285715</v>
      </c>
      <c r="E1074" s="64">
        <f t="shared" si="99"/>
        <v>74.858082706766922</v>
      </c>
      <c r="F1074" s="65">
        <f t="shared" si="100"/>
        <v>142.55582706766918</v>
      </c>
      <c r="G1074" s="64">
        <f t="shared" si="101"/>
        <v>152.97086466165413</v>
      </c>
      <c r="H1074" s="66">
        <f t="shared" si="103"/>
        <v>23.694078947368418</v>
      </c>
      <c r="I1074" s="67">
        <f t="shared" si="102"/>
        <v>25.386513157894733</v>
      </c>
      <c r="J1074" s="74">
        <v>0.5641447368421052</v>
      </c>
      <c r="K1074" s="61"/>
      <c r="L1074" s="62"/>
      <c r="M1074" s="78"/>
      <c r="N1074" s="79"/>
      <c r="O1074" s="78"/>
      <c r="P1074" s="79"/>
      <c r="Q1074" s="80"/>
      <c r="R1074" s="75"/>
      <c r="S1074" s="76"/>
    </row>
    <row r="1075" spans="1:19" x14ac:dyDescent="0.2">
      <c r="A1075" s="70">
        <v>1065</v>
      </c>
      <c r="B1075" s="61">
        <v>0.6507042253521127</v>
      </c>
      <c r="C1075" s="62">
        <v>40</v>
      </c>
      <c r="D1075" s="71">
        <f t="shared" si="98"/>
        <v>61.816901408450704</v>
      </c>
      <c r="E1075" s="64">
        <f t="shared" si="99"/>
        <v>74.83098591549296</v>
      </c>
      <c r="F1075" s="65">
        <f t="shared" si="100"/>
        <v>142.50422535211268</v>
      </c>
      <c r="G1075" s="64">
        <f t="shared" si="101"/>
        <v>152.91549295774649</v>
      </c>
      <c r="H1075" s="66">
        <f t="shared" si="103"/>
        <v>23.671830985915491</v>
      </c>
      <c r="I1075" s="67">
        <f t="shared" si="102"/>
        <v>25.362676056338024</v>
      </c>
      <c r="J1075" s="74">
        <v>0.56361502347417836</v>
      </c>
      <c r="K1075" s="61"/>
      <c r="L1075" s="62"/>
      <c r="M1075" s="78"/>
      <c r="N1075" s="79"/>
      <c r="O1075" s="78"/>
      <c r="P1075" s="79"/>
      <c r="Q1075" s="80"/>
      <c r="R1075" s="75"/>
      <c r="S1075" s="76"/>
    </row>
    <row r="1076" spans="1:19" x14ac:dyDescent="0.2">
      <c r="A1076" s="70">
        <v>1066</v>
      </c>
      <c r="B1076" s="61">
        <v>0.65046904315196996</v>
      </c>
      <c r="C1076" s="62">
        <v>40</v>
      </c>
      <c r="D1076" s="71">
        <f t="shared" si="98"/>
        <v>61.794559099437144</v>
      </c>
      <c r="E1076" s="64">
        <f t="shared" si="99"/>
        <v>74.803939962476548</v>
      </c>
      <c r="F1076" s="65">
        <f t="shared" si="100"/>
        <v>142.45272045028142</v>
      </c>
      <c r="G1076" s="64">
        <f t="shared" si="101"/>
        <v>152.86022514071294</v>
      </c>
      <c r="H1076" s="66">
        <f t="shared" si="103"/>
        <v>23.649624765478421</v>
      </c>
      <c r="I1076" s="67">
        <f t="shared" si="102"/>
        <v>25.338883677298309</v>
      </c>
      <c r="J1076" s="74">
        <v>0.5630863039399624</v>
      </c>
      <c r="K1076" s="61"/>
      <c r="L1076" s="62"/>
      <c r="M1076" s="78"/>
      <c r="N1076" s="79"/>
      <c r="O1076" s="78"/>
      <c r="P1076" s="79"/>
      <c r="Q1076" s="80"/>
      <c r="R1076" s="75"/>
      <c r="S1076" s="76"/>
    </row>
    <row r="1077" spans="1:19" x14ac:dyDescent="0.2">
      <c r="A1077" s="70">
        <v>1067</v>
      </c>
      <c r="B1077" s="61">
        <v>0.65023430178069364</v>
      </c>
      <c r="C1077" s="62">
        <v>40</v>
      </c>
      <c r="D1077" s="71">
        <f t="shared" si="98"/>
        <v>61.772258669165893</v>
      </c>
      <c r="E1077" s="64">
        <f t="shared" si="99"/>
        <v>74.776944704779766</v>
      </c>
      <c r="F1077" s="65">
        <f t="shared" si="100"/>
        <v>142.4013120899719</v>
      </c>
      <c r="G1077" s="64">
        <f t="shared" si="101"/>
        <v>152.805060918463</v>
      </c>
      <c r="H1077" s="66">
        <f t="shared" si="103"/>
        <v>23.627460168697283</v>
      </c>
      <c r="I1077" s="67">
        <f t="shared" si="102"/>
        <v>25.315135895032803</v>
      </c>
      <c r="J1077" s="74">
        <v>0.5625585754451734</v>
      </c>
      <c r="K1077" s="61"/>
      <c r="L1077" s="62"/>
      <c r="M1077" s="78"/>
      <c r="N1077" s="79"/>
      <c r="O1077" s="78"/>
      <c r="P1077" s="79"/>
      <c r="Q1077" s="80"/>
      <c r="R1077" s="75"/>
      <c r="S1077" s="76"/>
    </row>
    <row r="1078" spans="1:19" x14ac:dyDescent="0.2">
      <c r="A1078" s="70">
        <v>1068</v>
      </c>
      <c r="B1078" s="61">
        <v>0.65</v>
      </c>
      <c r="C1078" s="62">
        <v>40</v>
      </c>
      <c r="D1078" s="71">
        <f t="shared" si="98"/>
        <v>61.75</v>
      </c>
      <c r="E1078" s="64">
        <f t="shared" si="99"/>
        <v>74.75</v>
      </c>
      <c r="F1078" s="65">
        <f t="shared" si="100"/>
        <v>142.35</v>
      </c>
      <c r="G1078" s="64">
        <f t="shared" si="101"/>
        <v>152.75</v>
      </c>
      <c r="H1078" s="66">
        <f t="shared" si="103"/>
        <v>23.605337078651683</v>
      </c>
      <c r="I1078" s="67">
        <f t="shared" si="102"/>
        <v>25.291432584269661</v>
      </c>
      <c r="J1078" s="74">
        <v>0.56203183520599242</v>
      </c>
      <c r="K1078" s="61"/>
      <c r="L1078" s="62"/>
      <c r="M1078" s="78"/>
      <c r="N1078" s="79"/>
      <c r="O1078" s="78"/>
      <c r="P1078" s="79"/>
      <c r="Q1078" s="80"/>
      <c r="R1078" s="75"/>
      <c r="S1078" s="76"/>
    </row>
    <row r="1079" spans="1:19" x14ac:dyDescent="0.2">
      <c r="A1079" s="70">
        <v>1069</v>
      </c>
      <c r="B1079" s="61">
        <v>0.64976613657623949</v>
      </c>
      <c r="C1079" s="62">
        <v>40</v>
      </c>
      <c r="D1079" s="71">
        <f t="shared" si="98"/>
        <v>61.727782974742752</v>
      </c>
      <c r="E1079" s="64">
        <f t="shared" si="99"/>
        <v>74.723105706267546</v>
      </c>
      <c r="F1079" s="65">
        <f t="shared" si="100"/>
        <v>142.29878391019645</v>
      </c>
      <c r="G1079" s="64">
        <f t="shared" si="101"/>
        <v>152.69504209541628</v>
      </c>
      <c r="H1079" s="66">
        <f t="shared" si="103"/>
        <v>23.583255378858745</v>
      </c>
      <c r="I1079" s="67">
        <f t="shared" si="102"/>
        <v>25.267773620205798</v>
      </c>
      <c r="J1079" s="74">
        <v>0.56150608044901773</v>
      </c>
      <c r="K1079" s="61"/>
      <c r="L1079" s="62"/>
      <c r="M1079" s="78"/>
      <c r="N1079" s="79"/>
      <c r="O1079" s="78"/>
      <c r="P1079" s="79"/>
      <c r="Q1079" s="80"/>
      <c r="R1079" s="75"/>
      <c r="S1079" s="76"/>
    </row>
    <row r="1080" spans="1:19" x14ac:dyDescent="0.2">
      <c r="A1080" s="70">
        <v>1070</v>
      </c>
      <c r="B1080" s="61">
        <v>0.64953271028037385</v>
      </c>
      <c r="C1080" s="62">
        <v>40</v>
      </c>
      <c r="D1080" s="71">
        <f t="shared" si="98"/>
        <v>61.705607476635514</v>
      </c>
      <c r="E1080" s="64">
        <f t="shared" si="99"/>
        <v>74.696261682242991</v>
      </c>
      <c r="F1080" s="65">
        <f t="shared" si="100"/>
        <v>142.24766355140187</v>
      </c>
      <c r="G1080" s="64">
        <f t="shared" si="101"/>
        <v>152.64018691588785</v>
      </c>
      <c r="H1080" s="66">
        <f t="shared" si="103"/>
        <v>23.56121495327103</v>
      </c>
      <c r="I1080" s="67">
        <f t="shared" si="102"/>
        <v>25.244158878504674</v>
      </c>
      <c r="J1080" s="74">
        <v>0.56098130841121496</v>
      </c>
      <c r="K1080" s="61"/>
      <c r="L1080" s="62"/>
      <c r="M1080" s="78"/>
      <c r="N1080" s="79"/>
      <c r="O1080" s="78"/>
      <c r="P1080" s="79"/>
      <c r="Q1080" s="80"/>
      <c r="R1080" s="75"/>
      <c r="S1080" s="76"/>
    </row>
    <row r="1081" spans="1:19" x14ac:dyDescent="0.2">
      <c r="A1081" s="70">
        <v>1071</v>
      </c>
      <c r="B1081" s="61">
        <v>0.64929971988795521</v>
      </c>
      <c r="C1081" s="62">
        <v>40</v>
      </c>
      <c r="D1081" s="71">
        <f t="shared" si="98"/>
        <v>61.683473389355747</v>
      </c>
      <c r="E1081" s="64">
        <f t="shared" si="99"/>
        <v>74.669467787114854</v>
      </c>
      <c r="F1081" s="65">
        <f t="shared" si="100"/>
        <v>142.19663865546218</v>
      </c>
      <c r="G1081" s="64">
        <f t="shared" si="101"/>
        <v>152.58543417366948</v>
      </c>
      <c r="H1081" s="66">
        <f t="shared" si="103"/>
        <v>23.53921568627451</v>
      </c>
      <c r="I1081" s="67">
        <f t="shared" si="102"/>
        <v>25.22058823529412</v>
      </c>
      <c r="J1081" s="74">
        <v>0.56045751633986929</v>
      </c>
      <c r="K1081" s="61"/>
      <c r="L1081" s="62"/>
      <c r="M1081" s="78"/>
      <c r="N1081" s="79"/>
      <c r="O1081" s="78"/>
      <c r="P1081" s="79"/>
      <c r="Q1081" s="80"/>
      <c r="R1081" s="75"/>
      <c r="S1081" s="76"/>
    </row>
    <row r="1082" spans="1:19" x14ac:dyDescent="0.2">
      <c r="A1082" s="70">
        <v>1072</v>
      </c>
      <c r="B1082" s="61">
        <v>0.64906716417910448</v>
      </c>
      <c r="C1082" s="62">
        <v>40</v>
      </c>
      <c r="D1082" s="71">
        <f t="shared" si="98"/>
        <v>61.661380597014926</v>
      </c>
      <c r="E1082" s="64">
        <f t="shared" si="99"/>
        <v>74.642723880597018</v>
      </c>
      <c r="F1082" s="65">
        <f t="shared" si="100"/>
        <v>142.14570895522388</v>
      </c>
      <c r="G1082" s="64">
        <f t="shared" si="101"/>
        <v>152.53078358208955</v>
      </c>
      <c r="H1082" s="66">
        <f t="shared" si="103"/>
        <v>23.517257462686562</v>
      </c>
      <c r="I1082" s="67">
        <f t="shared" si="102"/>
        <v>25.197061567164173</v>
      </c>
      <c r="J1082" s="74">
        <v>0.55993470149253721</v>
      </c>
      <c r="K1082" s="61"/>
      <c r="L1082" s="62"/>
      <c r="M1082" s="78"/>
      <c r="N1082" s="79"/>
      <c r="O1082" s="78"/>
      <c r="P1082" s="79"/>
      <c r="Q1082" s="80"/>
      <c r="R1082" s="75"/>
      <c r="S1082" s="76"/>
    </row>
    <row r="1083" spans="1:19" x14ac:dyDescent="0.2">
      <c r="A1083" s="70">
        <v>1073</v>
      </c>
      <c r="B1083" s="61">
        <v>0.64883504193849018</v>
      </c>
      <c r="C1083" s="62">
        <v>40</v>
      </c>
      <c r="D1083" s="71">
        <f t="shared" si="98"/>
        <v>61.639328984156563</v>
      </c>
      <c r="E1083" s="64">
        <f t="shared" si="99"/>
        <v>74.616029822926365</v>
      </c>
      <c r="F1083" s="65">
        <f t="shared" si="100"/>
        <v>142.09487418452935</v>
      </c>
      <c r="G1083" s="64">
        <f t="shared" si="101"/>
        <v>152.47623485554519</v>
      </c>
      <c r="H1083" s="66">
        <f t="shared" si="103"/>
        <v>23.495340167753959</v>
      </c>
      <c r="I1083" s="67">
        <f t="shared" si="102"/>
        <v>25.173578751164957</v>
      </c>
      <c r="J1083" s="74">
        <v>0.55941286113699906</v>
      </c>
      <c r="K1083" s="61"/>
      <c r="L1083" s="62"/>
      <c r="M1083" s="78"/>
      <c r="N1083" s="79"/>
      <c r="O1083" s="78"/>
      <c r="P1083" s="79"/>
      <c r="Q1083" s="80"/>
      <c r="R1083" s="75"/>
      <c r="S1083" s="76"/>
    </row>
    <row r="1084" spans="1:19" x14ac:dyDescent="0.2">
      <c r="A1084" s="70">
        <v>1074</v>
      </c>
      <c r="B1084" s="61">
        <v>0.64860335195530727</v>
      </c>
      <c r="C1084" s="62">
        <v>40</v>
      </c>
      <c r="D1084" s="71">
        <f t="shared" si="98"/>
        <v>61.617318435754193</v>
      </c>
      <c r="E1084" s="64">
        <f t="shared" si="99"/>
        <v>74.589385474860336</v>
      </c>
      <c r="F1084" s="65">
        <f t="shared" si="100"/>
        <v>142.04413407821229</v>
      </c>
      <c r="G1084" s="64">
        <f t="shared" si="101"/>
        <v>152.42178770949721</v>
      </c>
      <c r="H1084" s="66">
        <f t="shared" si="103"/>
        <v>23.473463687150836</v>
      </c>
      <c r="I1084" s="67">
        <f t="shared" si="102"/>
        <v>25.150139664804467</v>
      </c>
      <c r="J1084" s="74">
        <v>0.55889199255121036</v>
      </c>
      <c r="K1084" s="61"/>
      <c r="L1084" s="62"/>
      <c r="M1084" s="78"/>
      <c r="N1084" s="79"/>
      <c r="O1084" s="78"/>
      <c r="P1084" s="79"/>
      <c r="Q1084" s="80"/>
      <c r="R1084" s="75"/>
      <c r="S1084" s="76"/>
    </row>
    <row r="1085" spans="1:19" x14ac:dyDescent="0.2">
      <c r="A1085" s="70">
        <v>1075</v>
      </c>
      <c r="B1085" s="61">
        <v>0.64837209302325594</v>
      </c>
      <c r="C1085" s="62">
        <v>40</v>
      </c>
      <c r="D1085" s="71">
        <f t="shared" si="98"/>
        <v>61.595348837209315</v>
      </c>
      <c r="E1085" s="64">
        <f t="shared" si="99"/>
        <v>74.56279069767443</v>
      </c>
      <c r="F1085" s="65">
        <f t="shared" si="100"/>
        <v>141.99348837209305</v>
      </c>
      <c r="G1085" s="64">
        <f t="shared" si="101"/>
        <v>152.36744186046514</v>
      </c>
      <c r="H1085" s="66">
        <f t="shared" si="103"/>
        <v>23.451627906976746</v>
      </c>
      <c r="I1085" s="67">
        <f t="shared" si="102"/>
        <v>25.126744186046512</v>
      </c>
      <c r="J1085" s="74">
        <v>0.55837209302325586</v>
      </c>
      <c r="K1085" s="61"/>
      <c r="L1085" s="62"/>
      <c r="M1085" s="78"/>
      <c r="N1085" s="79"/>
      <c r="O1085" s="78"/>
      <c r="P1085" s="79"/>
      <c r="Q1085" s="80"/>
      <c r="R1085" s="75"/>
      <c r="S1085" s="76"/>
    </row>
    <row r="1086" spans="1:19" x14ac:dyDescent="0.2">
      <c r="A1086" s="70">
        <v>1076</v>
      </c>
      <c r="B1086" s="61">
        <v>0.64814126394052052</v>
      </c>
      <c r="C1086" s="62">
        <v>40</v>
      </c>
      <c r="D1086" s="71">
        <f t="shared" si="98"/>
        <v>61.57342007434945</v>
      </c>
      <c r="E1086" s="64">
        <f t="shared" si="99"/>
        <v>74.536245353159856</v>
      </c>
      <c r="F1086" s="65">
        <f t="shared" si="100"/>
        <v>141.942936802974</v>
      </c>
      <c r="G1086" s="64">
        <f t="shared" si="101"/>
        <v>152.31319702602232</v>
      </c>
      <c r="H1086" s="66">
        <f t="shared" si="103"/>
        <v>23.429832713754646</v>
      </c>
      <c r="I1086" s="67">
        <f t="shared" si="102"/>
        <v>25.103392193308551</v>
      </c>
      <c r="J1086" s="74">
        <v>0.55785315985130113</v>
      </c>
      <c r="K1086" s="61"/>
      <c r="L1086" s="62"/>
      <c r="M1086" s="78"/>
      <c r="N1086" s="79"/>
      <c r="O1086" s="78"/>
      <c r="P1086" s="79"/>
      <c r="Q1086" s="80"/>
      <c r="R1086" s="75"/>
      <c r="S1086" s="76"/>
    </row>
    <row r="1087" spans="1:19" x14ac:dyDescent="0.2">
      <c r="A1087" s="70">
        <v>1077</v>
      </c>
      <c r="B1087" s="61">
        <v>0.64791086350974936</v>
      </c>
      <c r="C1087" s="62">
        <v>40</v>
      </c>
      <c r="D1087" s="71">
        <f t="shared" si="98"/>
        <v>61.551532033426192</v>
      </c>
      <c r="E1087" s="64">
        <f t="shared" si="99"/>
        <v>74.509749303621177</v>
      </c>
      <c r="F1087" s="65">
        <f t="shared" si="100"/>
        <v>141.89247910863511</v>
      </c>
      <c r="G1087" s="64">
        <f t="shared" si="101"/>
        <v>152.25905292479109</v>
      </c>
      <c r="H1087" s="66">
        <f t="shared" si="103"/>
        <v>23.408077994428968</v>
      </c>
      <c r="I1087" s="67">
        <f t="shared" si="102"/>
        <v>25.080083565459606</v>
      </c>
      <c r="J1087" s="74">
        <v>0.55733519034354684</v>
      </c>
      <c r="K1087" s="61"/>
      <c r="L1087" s="62"/>
      <c r="M1087" s="78"/>
      <c r="N1087" s="79"/>
      <c r="O1087" s="78"/>
      <c r="P1087" s="79"/>
      <c r="Q1087" s="80"/>
      <c r="R1087" s="75"/>
      <c r="S1087" s="76"/>
    </row>
    <row r="1088" spans="1:19" x14ac:dyDescent="0.2">
      <c r="A1088" s="70">
        <v>1078</v>
      </c>
      <c r="B1088" s="61">
        <v>0.64768089053803346</v>
      </c>
      <c r="C1088" s="62">
        <v>40</v>
      </c>
      <c r="D1088" s="71">
        <f t="shared" si="98"/>
        <v>61.529684601113182</v>
      </c>
      <c r="E1088" s="64">
        <f t="shared" si="99"/>
        <v>74.483302411873851</v>
      </c>
      <c r="F1088" s="65">
        <f t="shared" si="100"/>
        <v>141.84211502782932</v>
      </c>
      <c r="G1088" s="64">
        <f t="shared" si="101"/>
        <v>152.20500927643786</v>
      </c>
      <c r="H1088" s="66">
        <f t="shared" si="103"/>
        <v>23.386363636363633</v>
      </c>
      <c r="I1088" s="67">
        <f t="shared" si="102"/>
        <v>25.05681818181818</v>
      </c>
      <c r="J1088" s="74">
        <v>0.55681818181818177</v>
      </c>
      <c r="K1088" s="61"/>
      <c r="L1088" s="62"/>
      <c r="M1088" s="78"/>
      <c r="N1088" s="79"/>
      <c r="O1088" s="78"/>
      <c r="P1088" s="79"/>
      <c r="Q1088" s="80"/>
      <c r="R1088" s="75"/>
      <c r="S1088" s="76"/>
    </row>
    <row r="1089" spans="1:19" x14ac:dyDescent="0.2">
      <c r="A1089" s="70">
        <v>1079</v>
      </c>
      <c r="B1089" s="61">
        <v>0.64745134383688607</v>
      </c>
      <c r="C1089" s="62">
        <v>40</v>
      </c>
      <c r="D1089" s="71">
        <f t="shared" si="98"/>
        <v>61.507877664504178</v>
      </c>
      <c r="E1089" s="64">
        <f t="shared" si="99"/>
        <v>74.456904541241897</v>
      </c>
      <c r="F1089" s="65">
        <f t="shared" si="100"/>
        <v>141.79184430027806</v>
      </c>
      <c r="G1089" s="64">
        <f t="shared" si="101"/>
        <v>152.15106580166824</v>
      </c>
      <c r="H1089" s="66">
        <f t="shared" si="103"/>
        <v>23.364689527340129</v>
      </c>
      <c r="I1089" s="67">
        <f t="shared" si="102"/>
        <v>25.033595922150138</v>
      </c>
      <c r="J1089" s="74">
        <v>0.55630213160333641</v>
      </c>
      <c r="K1089" s="61"/>
      <c r="L1089" s="62"/>
      <c r="M1089" s="78"/>
      <c r="N1089" s="79"/>
      <c r="O1089" s="78"/>
      <c r="P1089" s="79"/>
      <c r="Q1089" s="80"/>
      <c r="R1089" s="75"/>
      <c r="S1089" s="76"/>
    </row>
    <row r="1090" spans="1:19" x14ac:dyDescent="0.2">
      <c r="A1090" s="70">
        <v>1080</v>
      </c>
      <c r="B1090" s="61">
        <v>0.64722222222222225</v>
      </c>
      <c r="C1090" s="62">
        <v>40</v>
      </c>
      <c r="D1090" s="71">
        <f t="shared" si="98"/>
        <v>61.486111111111114</v>
      </c>
      <c r="E1090" s="64">
        <f t="shared" si="99"/>
        <v>74.430555555555557</v>
      </c>
      <c r="F1090" s="65">
        <f t="shared" si="100"/>
        <v>141.74166666666667</v>
      </c>
      <c r="G1090" s="64">
        <f t="shared" si="101"/>
        <v>152.09722222222223</v>
      </c>
      <c r="H1090" s="66">
        <f t="shared" si="103"/>
        <v>23.343055555555555</v>
      </c>
      <c r="I1090" s="67">
        <f t="shared" si="102"/>
        <v>25.010416666666664</v>
      </c>
      <c r="J1090" s="74">
        <v>0.55578703703703702</v>
      </c>
      <c r="K1090" s="61"/>
      <c r="L1090" s="62"/>
      <c r="M1090" s="78"/>
      <c r="N1090" s="79"/>
      <c r="O1090" s="78"/>
      <c r="P1090" s="79"/>
      <c r="Q1090" s="80"/>
      <c r="R1090" s="75"/>
      <c r="S1090" s="76"/>
    </row>
    <row r="1091" spans="1:19" x14ac:dyDescent="0.2">
      <c r="A1091" s="70">
        <v>1081</v>
      </c>
      <c r="B1091" s="61"/>
      <c r="C1091" s="62"/>
      <c r="D1091" s="82"/>
      <c r="E1091" s="83"/>
      <c r="F1091" s="82"/>
      <c r="G1091" s="83"/>
      <c r="H1091" s="84"/>
      <c r="I1091" s="67"/>
      <c r="J1091" s="81"/>
      <c r="K1091" s="61"/>
      <c r="L1091" s="62"/>
      <c r="M1091" s="78"/>
      <c r="N1091" s="79"/>
      <c r="O1091" s="78"/>
      <c r="P1091" s="79"/>
      <c r="Q1091" s="80"/>
      <c r="R1091" s="85"/>
      <c r="S1091" s="81"/>
    </row>
    <row r="1092" spans="1:19" x14ac:dyDescent="0.2">
      <c r="A1092" s="70">
        <v>1082</v>
      </c>
      <c r="B1092" s="61"/>
      <c r="C1092" s="62"/>
      <c r="D1092" s="82"/>
      <c r="E1092" s="83"/>
      <c r="F1092" s="82"/>
      <c r="G1092" s="83"/>
      <c r="H1092" s="84"/>
      <c r="I1092" s="67"/>
      <c r="J1092" s="81"/>
      <c r="K1092" s="61"/>
      <c r="L1092" s="62"/>
      <c r="M1092" s="78"/>
      <c r="N1092" s="79"/>
      <c r="O1092" s="78"/>
      <c r="P1092" s="79"/>
      <c r="Q1092" s="80"/>
      <c r="R1092" s="85"/>
      <c r="S1092" s="81"/>
    </row>
    <row r="1093" spans="1:19" x14ac:dyDescent="0.2">
      <c r="A1093" s="70">
        <v>1083</v>
      </c>
      <c r="B1093" s="61"/>
      <c r="C1093" s="62"/>
      <c r="D1093" s="82"/>
      <c r="E1093" s="83"/>
      <c r="F1093" s="82"/>
      <c r="G1093" s="83"/>
      <c r="H1093" s="84"/>
      <c r="I1093" s="67"/>
      <c r="J1093" s="81"/>
      <c r="K1093" s="61"/>
      <c r="L1093" s="62"/>
      <c r="M1093" s="78"/>
      <c r="N1093" s="79"/>
      <c r="O1093" s="78"/>
      <c r="P1093" s="79"/>
      <c r="Q1093" s="80"/>
      <c r="R1093" s="85"/>
      <c r="S1093" s="81"/>
    </row>
    <row r="1094" spans="1:19" x14ac:dyDescent="0.2">
      <c r="A1094" s="70">
        <v>1084</v>
      </c>
      <c r="B1094" s="61"/>
      <c r="C1094" s="62"/>
      <c r="D1094" s="82"/>
      <c r="E1094" s="83"/>
      <c r="F1094" s="82"/>
      <c r="G1094" s="83"/>
      <c r="H1094" s="84"/>
      <c r="I1094" s="67"/>
      <c r="J1094" s="81"/>
      <c r="K1094" s="61"/>
      <c r="L1094" s="62"/>
      <c r="M1094" s="78"/>
      <c r="N1094" s="79"/>
      <c r="O1094" s="78"/>
      <c r="P1094" s="79"/>
      <c r="Q1094" s="80"/>
      <c r="R1094" s="85"/>
      <c r="S1094" s="81"/>
    </row>
    <row r="1095" spans="1:19" x14ac:dyDescent="0.2">
      <c r="A1095" s="70">
        <v>1085</v>
      </c>
      <c r="B1095" s="61"/>
      <c r="C1095" s="62"/>
      <c r="D1095" s="82"/>
      <c r="E1095" s="83"/>
      <c r="F1095" s="82"/>
      <c r="G1095" s="83"/>
      <c r="H1095" s="84"/>
      <c r="I1095" s="67"/>
      <c r="J1095" s="81"/>
      <c r="K1095" s="61"/>
      <c r="L1095" s="62"/>
      <c r="M1095" s="78"/>
      <c r="N1095" s="79"/>
      <c r="O1095" s="78"/>
      <c r="P1095" s="79"/>
      <c r="Q1095" s="80"/>
      <c r="R1095" s="85"/>
      <c r="S1095" s="81"/>
    </row>
    <row r="1096" spans="1:19" x14ac:dyDescent="0.2">
      <c r="A1096" s="70">
        <v>1086</v>
      </c>
      <c r="B1096" s="61"/>
      <c r="C1096" s="62"/>
      <c r="D1096" s="82"/>
      <c r="E1096" s="83"/>
      <c r="F1096" s="82"/>
      <c r="G1096" s="83"/>
      <c r="H1096" s="84"/>
      <c r="I1096" s="67"/>
      <c r="J1096" s="81"/>
      <c r="K1096" s="61"/>
      <c r="L1096" s="62"/>
      <c r="M1096" s="78"/>
      <c r="N1096" s="79"/>
      <c r="O1096" s="78"/>
      <c r="P1096" s="79"/>
      <c r="Q1096" s="80"/>
      <c r="R1096" s="85"/>
      <c r="S1096" s="81"/>
    </row>
    <row r="1097" spans="1:19" x14ac:dyDescent="0.2">
      <c r="A1097" s="70">
        <v>1087</v>
      </c>
      <c r="B1097" s="61"/>
      <c r="C1097" s="62"/>
      <c r="D1097" s="82"/>
      <c r="E1097" s="83"/>
      <c r="F1097" s="82"/>
      <c r="G1097" s="83"/>
      <c r="H1097" s="84"/>
      <c r="I1097" s="67"/>
      <c r="J1097" s="81"/>
      <c r="K1097" s="61"/>
      <c r="L1097" s="62"/>
      <c r="M1097" s="78"/>
      <c r="N1097" s="79"/>
      <c r="O1097" s="78"/>
      <c r="P1097" s="79"/>
      <c r="Q1097" s="80"/>
      <c r="R1097" s="85"/>
      <c r="S1097" s="81"/>
    </row>
    <row r="1098" spans="1:19" x14ac:dyDescent="0.2">
      <c r="A1098" s="70">
        <v>1088</v>
      </c>
      <c r="B1098" s="61"/>
      <c r="C1098" s="62"/>
      <c r="D1098" s="82"/>
      <c r="E1098" s="83"/>
      <c r="F1098" s="82"/>
      <c r="G1098" s="83"/>
      <c r="H1098" s="84"/>
      <c r="I1098" s="67"/>
      <c r="J1098" s="81"/>
      <c r="K1098" s="61"/>
      <c r="L1098" s="62"/>
      <c r="M1098" s="78"/>
      <c r="N1098" s="79"/>
      <c r="O1098" s="78"/>
      <c r="P1098" s="79"/>
      <c r="Q1098" s="80"/>
      <c r="R1098" s="85"/>
      <c r="S1098" s="81"/>
    </row>
    <row r="1099" spans="1:19" x14ac:dyDescent="0.2">
      <c r="A1099" s="70">
        <v>1089</v>
      </c>
      <c r="B1099" s="61"/>
      <c r="C1099" s="62"/>
      <c r="D1099" s="82"/>
      <c r="E1099" s="83"/>
      <c r="F1099" s="82"/>
      <c r="G1099" s="83"/>
      <c r="H1099" s="84"/>
      <c r="I1099" s="67"/>
      <c r="J1099" s="81"/>
      <c r="K1099" s="61"/>
      <c r="L1099" s="62"/>
      <c r="M1099" s="78"/>
      <c r="N1099" s="79"/>
      <c r="O1099" s="78"/>
      <c r="P1099" s="79"/>
      <c r="Q1099" s="80"/>
      <c r="R1099" s="85"/>
      <c r="S1099" s="81"/>
    </row>
    <row r="1100" spans="1:19" x14ac:dyDescent="0.2">
      <c r="A1100" s="70">
        <v>1090</v>
      </c>
      <c r="B1100" s="61"/>
      <c r="C1100" s="62"/>
      <c r="D1100" s="82"/>
      <c r="E1100" s="83"/>
      <c r="F1100" s="82"/>
      <c r="G1100" s="83"/>
      <c r="H1100" s="84"/>
      <c r="I1100" s="67"/>
      <c r="J1100" s="81"/>
      <c r="K1100" s="61"/>
      <c r="L1100" s="62"/>
      <c r="M1100" s="78"/>
      <c r="N1100" s="79"/>
      <c r="O1100" s="78"/>
      <c r="P1100" s="79"/>
      <c r="Q1100" s="80"/>
      <c r="R1100" s="85"/>
      <c r="S1100" s="81"/>
    </row>
    <row r="1101" spans="1:19" x14ac:dyDescent="0.2">
      <c r="A1101" s="81"/>
      <c r="B1101" s="61"/>
      <c r="C1101" s="62"/>
      <c r="D1101" s="82"/>
      <c r="E1101" s="83"/>
      <c r="F1101" s="82"/>
      <c r="G1101" s="83"/>
      <c r="H1101" s="84"/>
      <c r="I1101" s="67"/>
      <c r="J1101" s="81"/>
      <c r="K1101" s="61"/>
      <c r="L1101" s="62"/>
      <c r="M1101" s="78"/>
      <c r="N1101" s="79"/>
      <c r="O1101" s="78"/>
      <c r="P1101" s="79"/>
      <c r="Q1101" s="80"/>
      <c r="R1101" s="85"/>
      <c r="S1101" s="81"/>
    </row>
    <row r="1102" spans="1:19" x14ac:dyDescent="0.2">
      <c r="A1102" s="81"/>
      <c r="B1102" s="61"/>
      <c r="C1102" s="62"/>
      <c r="D1102" s="78"/>
      <c r="E1102" s="79"/>
      <c r="F1102" s="78"/>
      <c r="G1102" s="79"/>
      <c r="H1102" s="80"/>
      <c r="I1102" s="85"/>
      <c r="J1102" s="81"/>
      <c r="K1102" s="61"/>
      <c r="L1102" s="62"/>
      <c r="M1102" s="78"/>
      <c r="N1102" s="79"/>
      <c r="O1102" s="78"/>
      <c r="P1102" s="79"/>
      <c r="Q1102" s="80"/>
      <c r="R1102" s="85"/>
      <c r="S1102" s="81"/>
    </row>
    <row r="1103" spans="1:19" x14ac:dyDescent="0.2">
      <c r="A1103" s="81"/>
      <c r="B1103" s="61"/>
      <c r="C1103" s="62"/>
      <c r="D1103" s="78"/>
      <c r="E1103" s="79"/>
      <c r="F1103" s="78"/>
      <c r="G1103" s="79"/>
      <c r="H1103" s="80"/>
      <c r="I1103" s="85"/>
      <c r="J1103" s="81"/>
      <c r="K1103" s="61"/>
      <c r="L1103" s="62"/>
      <c r="M1103" s="78"/>
      <c r="N1103" s="79"/>
      <c r="O1103" s="78"/>
      <c r="P1103" s="79"/>
      <c r="Q1103" s="80"/>
      <c r="R1103" s="85"/>
      <c r="S1103" s="81"/>
    </row>
    <row r="1104" spans="1:19" x14ac:dyDescent="0.2">
      <c r="A1104" s="81"/>
      <c r="B1104" s="61"/>
      <c r="C1104" s="62"/>
      <c r="D1104" s="78"/>
      <c r="E1104" s="79"/>
      <c r="F1104" s="78"/>
      <c r="G1104" s="79"/>
      <c r="H1104" s="80"/>
      <c r="I1104" s="85"/>
      <c r="J1104" s="81"/>
      <c r="K1104" s="61"/>
      <c r="L1104" s="62"/>
      <c r="M1104" s="78"/>
      <c r="N1104" s="79"/>
      <c r="O1104" s="78"/>
      <c r="P1104" s="79"/>
      <c r="Q1104" s="80"/>
      <c r="R1104" s="85"/>
      <c r="S1104" s="81"/>
    </row>
    <row r="1105" spans="1:19" x14ac:dyDescent="0.2">
      <c r="A1105" s="81"/>
      <c r="B1105" s="61"/>
      <c r="C1105" s="62"/>
      <c r="D1105" s="78"/>
      <c r="E1105" s="79"/>
      <c r="F1105" s="78"/>
      <c r="G1105" s="79"/>
      <c r="H1105" s="80"/>
      <c r="I1105" s="85"/>
      <c r="J1105" s="81"/>
      <c r="K1105" s="61"/>
      <c r="L1105" s="62"/>
      <c r="M1105" s="78"/>
      <c r="N1105" s="79"/>
      <c r="O1105" s="78"/>
      <c r="P1105" s="79"/>
      <c r="Q1105" s="80"/>
      <c r="R1105" s="85"/>
      <c r="S1105" s="81"/>
    </row>
    <row r="1106" spans="1:19" x14ac:dyDescent="0.2">
      <c r="A1106" s="81"/>
      <c r="B1106" s="61"/>
      <c r="C1106" s="62"/>
      <c r="D1106" s="78"/>
      <c r="E1106" s="79"/>
      <c r="F1106" s="78"/>
      <c r="G1106" s="79"/>
      <c r="H1106" s="80"/>
      <c r="I1106" s="85"/>
      <c r="J1106" s="81"/>
      <c r="K1106" s="61"/>
      <c r="L1106" s="62"/>
      <c r="M1106" s="78"/>
      <c r="N1106" s="79"/>
      <c r="O1106" s="78"/>
      <c r="P1106" s="79"/>
      <c r="Q1106" s="80"/>
      <c r="R1106" s="85"/>
      <c r="S1106" s="81"/>
    </row>
    <row r="1107" spans="1:19" x14ac:dyDescent="0.2">
      <c r="A1107" s="81"/>
      <c r="B1107" s="61"/>
      <c r="C1107" s="62"/>
      <c r="D1107" s="78"/>
      <c r="E1107" s="79"/>
      <c r="F1107" s="78"/>
      <c r="G1107" s="79"/>
      <c r="H1107" s="80"/>
      <c r="I1107" s="85"/>
      <c r="J1107" s="81"/>
      <c r="K1107" s="61"/>
      <c r="L1107" s="62"/>
      <c r="M1107" s="78"/>
      <c r="N1107" s="79"/>
      <c r="O1107" s="78"/>
      <c r="P1107" s="79"/>
      <c r="Q1107" s="80"/>
      <c r="R1107" s="85"/>
      <c r="S1107" s="81"/>
    </row>
    <row r="1108" spans="1:19" x14ac:dyDescent="0.2">
      <c r="A1108" s="81"/>
      <c r="B1108" s="61"/>
      <c r="C1108" s="62"/>
      <c r="D1108" s="78"/>
      <c r="E1108" s="79"/>
      <c r="F1108" s="78"/>
      <c r="G1108" s="79"/>
      <c r="H1108" s="80"/>
      <c r="I1108" s="85"/>
      <c r="J1108" s="81"/>
      <c r="K1108" s="61"/>
      <c r="L1108" s="62"/>
      <c r="M1108" s="78"/>
      <c r="N1108" s="79"/>
      <c r="O1108" s="78"/>
      <c r="P1108" s="79"/>
      <c r="Q1108" s="80"/>
      <c r="R1108" s="85"/>
      <c r="S1108" s="81"/>
    </row>
    <row r="1109" spans="1:19" x14ac:dyDescent="0.2">
      <c r="A1109" s="81"/>
      <c r="B1109" s="61"/>
      <c r="C1109" s="62"/>
      <c r="D1109" s="78"/>
      <c r="E1109" s="79"/>
      <c r="F1109" s="78"/>
      <c r="G1109" s="79"/>
      <c r="H1109" s="80"/>
      <c r="I1109" s="85"/>
      <c r="J1109" s="81"/>
      <c r="K1109" s="61"/>
      <c r="L1109" s="62"/>
      <c r="M1109" s="78"/>
      <c r="N1109" s="79"/>
      <c r="O1109" s="78"/>
      <c r="P1109" s="79"/>
      <c r="Q1109" s="80"/>
      <c r="R1109" s="85"/>
      <c r="S1109" s="81"/>
    </row>
    <row r="1110" spans="1:19" x14ac:dyDescent="0.2">
      <c r="A1110" s="81"/>
      <c r="B1110" s="61"/>
      <c r="C1110" s="62"/>
      <c r="D1110" s="78"/>
      <c r="E1110" s="79"/>
      <c r="F1110" s="78"/>
      <c r="G1110" s="79"/>
      <c r="H1110" s="80"/>
      <c r="I1110" s="85"/>
      <c r="J1110" s="81"/>
      <c r="K1110" s="61"/>
      <c r="L1110" s="62"/>
      <c r="M1110" s="78"/>
      <c r="N1110" s="79"/>
      <c r="O1110" s="78"/>
      <c r="P1110" s="79"/>
      <c r="Q1110" s="80"/>
      <c r="R1110" s="85"/>
      <c r="S1110" s="81"/>
    </row>
    <row r="1111" spans="1:19" x14ac:dyDescent="0.2">
      <c r="A1111" s="81"/>
      <c r="B1111" s="61"/>
      <c r="C1111" s="62"/>
      <c r="D1111" s="78"/>
      <c r="E1111" s="79"/>
      <c r="F1111" s="78"/>
      <c r="G1111" s="79"/>
      <c r="H1111" s="80"/>
      <c r="I1111" s="85"/>
      <c r="J1111" s="81"/>
      <c r="K1111" s="61"/>
      <c r="L1111" s="62"/>
      <c r="M1111" s="78"/>
      <c r="N1111" s="79"/>
      <c r="O1111" s="78"/>
      <c r="P1111" s="79"/>
      <c r="Q1111" s="80"/>
      <c r="R1111" s="85"/>
      <c r="S1111" s="81"/>
    </row>
    <row r="1112" spans="1:19" x14ac:dyDescent="0.2">
      <c r="A1112" s="81"/>
      <c r="B1112" s="61"/>
      <c r="C1112" s="62"/>
      <c r="D1112" s="78"/>
      <c r="E1112" s="79"/>
      <c r="F1112" s="78"/>
      <c r="G1112" s="79"/>
      <c r="H1112" s="80"/>
      <c r="I1112" s="85"/>
      <c r="J1112" s="81"/>
      <c r="K1112" s="61"/>
      <c r="L1112" s="62"/>
      <c r="M1112" s="78"/>
      <c r="N1112" s="79"/>
      <c r="O1112" s="78"/>
      <c r="P1112" s="79"/>
      <c r="Q1112" s="80"/>
      <c r="R1112" s="85"/>
      <c r="S1112" s="81"/>
    </row>
    <row r="1113" spans="1:19" x14ac:dyDescent="0.2">
      <c r="A1113" s="81"/>
      <c r="B1113" s="61"/>
      <c r="C1113" s="62"/>
      <c r="D1113" s="78"/>
      <c r="E1113" s="79"/>
      <c r="F1113" s="78"/>
      <c r="G1113" s="79"/>
      <c r="H1113" s="80"/>
      <c r="I1113" s="85"/>
      <c r="J1113" s="81"/>
      <c r="K1113" s="61"/>
      <c r="L1113" s="62"/>
      <c r="M1113" s="78"/>
      <c r="N1113" s="79"/>
      <c r="O1113" s="78"/>
      <c r="P1113" s="79"/>
      <c r="Q1113" s="80"/>
      <c r="R1113" s="85"/>
      <c r="S1113" s="81"/>
    </row>
    <row r="1114" spans="1:19" x14ac:dyDescent="0.2">
      <c r="A1114" s="81"/>
      <c r="B1114" s="61"/>
      <c r="C1114" s="62"/>
      <c r="D1114" s="78"/>
      <c r="E1114" s="79"/>
      <c r="F1114" s="78"/>
      <c r="G1114" s="79"/>
      <c r="H1114" s="80"/>
      <c r="I1114" s="85"/>
      <c r="J1114" s="81"/>
      <c r="K1114" s="61"/>
      <c r="L1114" s="62"/>
      <c r="M1114" s="78"/>
      <c r="N1114" s="79"/>
      <c r="O1114" s="78"/>
      <c r="P1114" s="79"/>
      <c r="Q1114" s="80"/>
      <c r="R1114" s="85"/>
      <c r="S1114" s="81"/>
    </row>
    <row r="1115" spans="1:19" x14ac:dyDescent="0.2">
      <c r="A1115" s="81"/>
      <c r="B1115" s="61"/>
      <c r="C1115" s="62"/>
      <c r="D1115" s="78"/>
      <c r="E1115" s="79"/>
      <c r="F1115" s="78"/>
      <c r="G1115" s="79"/>
      <c r="H1115" s="80"/>
      <c r="I1115" s="85"/>
      <c r="J1115" s="81"/>
      <c r="K1115" s="61"/>
      <c r="L1115" s="62"/>
      <c r="M1115" s="78"/>
      <c r="N1115" s="79"/>
      <c r="O1115" s="78"/>
      <c r="P1115" s="79"/>
      <c r="Q1115" s="80"/>
      <c r="R1115" s="85"/>
      <c r="S1115" s="81"/>
    </row>
    <row r="1116" spans="1:19" x14ac:dyDescent="0.2">
      <c r="A1116" s="81"/>
      <c r="B1116" s="61"/>
      <c r="C1116" s="62"/>
      <c r="D1116" s="78"/>
      <c r="E1116" s="79"/>
      <c r="F1116" s="78"/>
      <c r="G1116" s="79"/>
      <c r="H1116" s="80"/>
      <c r="I1116" s="85"/>
      <c r="J1116" s="81"/>
      <c r="K1116" s="61"/>
      <c r="L1116" s="62"/>
      <c r="M1116" s="78"/>
      <c r="N1116" s="79"/>
      <c r="O1116" s="78"/>
      <c r="P1116" s="79"/>
      <c r="Q1116" s="80"/>
      <c r="R1116" s="85"/>
      <c r="S1116" s="81"/>
    </row>
    <row r="1117" spans="1:19" x14ac:dyDescent="0.2">
      <c r="A1117" s="81"/>
      <c r="B1117" s="61"/>
      <c r="C1117" s="62"/>
      <c r="D1117" s="78"/>
      <c r="E1117" s="79"/>
      <c r="F1117" s="78"/>
      <c r="G1117" s="79"/>
      <c r="H1117" s="80"/>
      <c r="I1117" s="85"/>
      <c r="J1117" s="81"/>
      <c r="K1117" s="61"/>
      <c r="L1117" s="62"/>
      <c r="M1117" s="78"/>
      <c r="N1117" s="79"/>
      <c r="O1117" s="78"/>
      <c r="P1117" s="79"/>
      <c r="Q1117" s="80"/>
      <c r="R1117" s="85"/>
      <c r="S1117" s="81"/>
    </row>
    <row r="1118" spans="1:19" x14ac:dyDescent="0.2">
      <c r="A1118" s="81"/>
      <c r="B1118" s="61"/>
      <c r="C1118" s="62"/>
      <c r="D1118" s="78"/>
      <c r="E1118" s="79"/>
      <c r="F1118" s="78"/>
      <c r="G1118" s="79"/>
      <c r="H1118" s="80"/>
      <c r="I1118" s="85"/>
      <c r="J1118" s="81"/>
      <c r="K1118" s="61"/>
      <c r="L1118" s="62"/>
      <c r="M1118" s="78"/>
      <c r="N1118" s="79"/>
      <c r="O1118" s="78"/>
      <c r="P1118" s="79"/>
      <c r="Q1118" s="80"/>
      <c r="R1118" s="85"/>
      <c r="S1118" s="81"/>
    </row>
    <row r="1119" spans="1:19" x14ac:dyDescent="0.2">
      <c r="A1119" s="81"/>
      <c r="B1119" s="61"/>
      <c r="C1119" s="62"/>
      <c r="D1119" s="78"/>
      <c r="E1119" s="79"/>
      <c r="F1119" s="78"/>
      <c r="G1119" s="79"/>
      <c r="H1119" s="80"/>
      <c r="I1119" s="85"/>
      <c r="J1119" s="81"/>
      <c r="K1119" s="61"/>
      <c r="L1119" s="62"/>
      <c r="M1119" s="78"/>
      <c r="N1119" s="79"/>
      <c r="O1119" s="78"/>
      <c r="P1119" s="79"/>
      <c r="Q1119" s="80"/>
      <c r="R1119" s="85"/>
      <c r="S1119" s="81"/>
    </row>
    <row r="1120" spans="1:19" x14ac:dyDescent="0.2">
      <c r="A1120" s="81"/>
      <c r="B1120" s="61"/>
      <c r="C1120" s="62"/>
      <c r="D1120" s="78"/>
      <c r="E1120" s="79"/>
      <c r="F1120" s="78"/>
      <c r="G1120" s="79"/>
      <c r="H1120" s="80"/>
      <c r="I1120" s="85"/>
      <c r="J1120" s="81"/>
      <c r="K1120" s="61"/>
      <c r="L1120" s="62"/>
      <c r="M1120" s="78"/>
      <c r="N1120" s="79"/>
      <c r="O1120" s="78"/>
      <c r="P1120" s="79"/>
      <c r="Q1120" s="80"/>
      <c r="R1120" s="85"/>
      <c r="S1120" s="81"/>
    </row>
    <row r="1121" spans="1:19" x14ac:dyDescent="0.2">
      <c r="A1121" s="81"/>
      <c r="B1121" s="61"/>
      <c r="C1121" s="62"/>
      <c r="D1121" s="78"/>
      <c r="E1121" s="79"/>
      <c r="F1121" s="78"/>
      <c r="G1121" s="79"/>
      <c r="H1121" s="80"/>
      <c r="I1121" s="85"/>
      <c r="J1121" s="81"/>
      <c r="K1121" s="61"/>
      <c r="L1121" s="62"/>
      <c r="M1121" s="78"/>
      <c r="N1121" s="79"/>
      <c r="O1121" s="78"/>
      <c r="P1121" s="79"/>
      <c r="Q1121" s="80"/>
      <c r="R1121" s="85"/>
      <c r="S1121" s="81"/>
    </row>
    <row r="1122" spans="1:19" x14ac:dyDescent="0.2">
      <c r="A1122" s="81"/>
      <c r="B1122" s="61"/>
      <c r="C1122" s="62"/>
      <c r="D1122" s="78"/>
      <c r="E1122" s="79"/>
      <c r="F1122" s="78"/>
      <c r="G1122" s="79"/>
      <c r="H1122" s="80"/>
      <c r="I1122" s="85"/>
      <c r="J1122" s="81"/>
      <c r="K1122" s="61"/>
      <c r="L1122" s="62"/>
      <c r="M1122" s="78"/>
      <c r="N1122" s="79"/>
      <c r="O1122" s="78"/>
      <c r="P1122" s="79"/>
      <c r="Q1122" s="80"/>
      <c r="R1122" s="85"/>
      <c r="S1122" s="81"/>
    </row>
    <row r="1123" spans="1:19" x14ac:dyDescent="0.2">
      <c r="A1123" s="81"/>
      <c r="B1123" s="61"/>
      <c r="C1123" s="62"/>
      <c r="D1123" s="78"/>
      <c r="E1123" s="79"/>
      <c r="F1123" s="78"/>
      <c r="G1123" s="79"/>
      <c r="H1123" s="80"/>
      <c r="I1123" s="85"/>
      <c r="J1123" s="81"/>
      <c r="K1123" s="61"/>
      <c r="L1123" s="62"/>
      <c r="M1123" s="78"/>
      <c r="N1123" s="79"/>
      <c r="O1123" s="78"/>
      <c r="P1123" s="79"/>
      <c r="Q1123" s="80"/>
      <c r="R1123" s="85"/>
      <c r="S1123" s="81"/>
    </row>
    <row r="1124" spans="1:19" x14ac:dyDescent="0.2">
      <c r="A1124" s="81"/>
      <c r="B1124" s="61"/>
      <c r="C1124" s="62"/>
      <c r="D1124" s="78"/>
      <c r="E1124" s="79"/>
      <c r="F1124" s="78"/>
      <c r="G1124" s="79"/>
      <c r="H1124" s="80"/>
      <c r="I1124" s="85"/>
      <c r="J1124" s="81"/>
      <c r="K1124" s="61"/>
      <c r="L1124" s="62"/>
      <c r="M1124" s="78"/>
      <c r="N1124" s="79"/>
      <c r="O1124" s="78"/>
      <c r="P1124" s="79"/>
      <c r="Q1124" s="80"/>
      <c r="R1124" s="85"/>
      <c r="S1124" s="81"/>
    </row>
    <row r="1125" spans="1:19" x14ac:dyDescent="0.2">
      <c r="A1125" s="81"/>
      <c r="B1125" s="61"/>
      <c r="C1125" s="62"/>
      <c r="D1125" s="78"/>
      <c r="E1125" s="79"/>
      <c r="F1125" s="78"/>
      <c r="G1125" s="79"/>
      <c r="H1125" s="80"/>
      <c r="I1125" s="85"/>
      <c r="J1125" s="81"/>
      <c r="K1125" s="61"/>
      <c r="L1125" s="62"/>
      <c r="M1125" s="78"/>
      <c r="N1125" s="79"/>
      <c r="O1125" s="78"/>
      <c r="P1125" s="79"/>
      <c r="Q1125" s="80"/>
      <c r="R1125" s="85"/>
      <c r="S1125" s="81"/>
    </row>
    <row r="1126" spans="1:19" x14ac:dyDescent="0.2">
      <c r="A1126" s="81"/>
      <c r="B1126" s="61"/>
      <c r="C1126" s="62"/>
      <c r="D1126" s="78"/>
      <c r="E1126" s="79"/>
      <c r="F1126" s="78"/>
      <c r="G1126" s="79"/>
      <c r="H1126" s="80"/>
      <c r="I1126" s="85"/>
      <c r="J1126" s="81"/>
      <c r="K1126" s="61"/>
      <c r="L1126" s="62"/>
      <c r="M1126" s="78"/>
      <c r="N1126" s="79"/>
      <c r="O1126" s="78"/>
      <c r="P1126" s="79"/>
      <c r="Q1126" s="80"/>
      <c r="R1126" s="85"/>
      <c r="S1126" s="81"/>
    </row>
    <row r="1127" spans="1:19" x14ac:dyDescent="0.2">
      <c r="A1127" s="81"/>
      <c r="B1127" s="61"/>
      <c r="C1127" s="62"/>
      <c r="D1127" s="78"/>
      <c r="E1127" s="79"/>
      <c r="F1127" s="78"/>
      <c r="G1127" s="79"/>
      <c r="H1127" s="80"/>
      <c r="I1127" s="85"/>
      <c r="J1127" s="81"/>
      <c r="K1127" s="61"/>
      <c r="L1127" s="62"/>
      <c r="M1127" s="78"/>
      <c r="N1127" s="79"/>
      <c r="O1127" s="78"/>
      <c r="P1127" s="79"/>
      <c r="Q1127" s="80"/>
      <c r="R1127" s="85"/>
      <c r="S1127" s="81"/>
    </row>
    <row r="1128" spans="1:19" x14ac:dyDescent="0.2">
      <c r="A1128" s="81"/>
      <c r="B1128" s="61"/>
      <c r="C1128" s="62"/>
      <c r="D1128" s="78"/>
      <c r="E1128" s="79"/>
      <c r="F1128" s="78"/>
      <c r="G1128" s="79"/>
      <c r="H1128" s="80"/>
      <c r="I1128" s="85"/>
      <c r="J1128" s="81"/>
      <c r="K1128" s="61"/>
      <c r="L1128" s="62"/>
      <c r="M1128" s="78"/>
      <c r="N1128" s="79"/>
      <c r="O1128" s="78"/>
      <c r="P1128" s="79"/>
      <c r="Q1128" s="80"/>
      <c r="R1128" s="85"/>
      <c r="S1128" s="81"/>
    </row>
    <row r="1129" spans="1:19" x14ac:dyDescent="0.2">
      <c r="A1129" s="81"/>
      <c r="B1129" s="61"/>
      <c r="C1129" s="62"/>
      <c r="D1129" s="78"/>
      <c r="E1129" s="79"/>
      <c r="F1129" s="78"/>
      <c r="G1129" s="79"/>
      <c r="H1129" s="80"/>
      <c r="I1129" s="85"/>
      <c r="J1129" s="81"/>
      <c r="K1129" s="61"/>
      <c r="L1129" s="62"/>
      <c r="M1129" s="78"/>
      <c r="N1129" s="79"/>
      <c r="O1129" s="78"/>
      <c r="P1129" s="79"/>
      <c r="Q1129" s="80"/>
      <c r="R1129" s="85"/>
      <c r="S1129" s="81"/>
    </row>
    <row r="1130" spans="1:19" x14ac:dyDescent="0.2">
      <c r="A1130" s="81"/>
      <c r="B1130" s="61"/>
      <c r="C1130" s="62"/>
      <c r="D1130" s="78"/>
      <c r="E1130" s="79"/>
      <c r="F1130" s="78"/>
      <c r="G1130" s="79"/>
      <c r="H1130" s="80"/>
      <c r="I1130" s="85"/>
      <c r="J1130" s="81"/>
      <c r="K1130" s="61"/>
      <c r="L1130" s="62"/>
      <c r="M1130" s="78"/>
      <c r="N1130" s="79"/>
      <c r="O1130" s="78"/>
      <c r="P1130" s="79"/>
      <c r="Q1130" s="80"/>
      <c r="R1130" s="85"/>
      <c r="S1130" s="81"/>
    </row>
    <row r="1131" spans="1:19" x14ac:dyDescent="0.2">
      <c r="A1131" s="81"/>
      <c r="B1131" s="61"/>
      <c r="C1131" s="62"/>
      <c r="D1131" s="78"/>
      <c r="E1131" s="79"/>
      <c r="F1131" s="78"/>
      <c r="G1131" s="79"/>
      <c r="H1131" s="80"/>
      <c r="I1131" s="85"/>
      <c r="J1131" s="81"/>
      <c r="K1131" s="61"/>
      <c r="L1131" s="62"/>
      <c r="M1131" s="78"/>
      <c r="N1131" s="79"/>
      <c r="O1131" s="78"/>
      <c r="P1131" s="79"/>
      <c r="Q1131" s="80"/>
      <c r="R1131" s="85"/>
      <c r="S1131" s="81"/>
    </row>
    <row r="1132" spans="1:19" x14ac:dyDescent="0.2">
      <c r="A1132" s="81"/>
      <c r="B1132" s="61"/>
      <c r="C1132" s="62"/>
      <c r="D1132" s="78"/>
      <c r="E1132" s="79"/>
      <c r="F1132" s="78"/>
      <c r="G1132" s="79"/>
      <c r="H1132" s="80"/>
      <c r="I1132" s="85"/>
      <c r="J1132" s="81"/>
      <c r="K1132" s="61"/>
      <c r="L1132" s="62"/>
      <c r="M1132" s="78"/>
      <c r="N1132" s="79"/>
      <c r="O1132" s="78"/>
      <c r="P1132" s="79"/>
      <c r="Q1132" s="80"/>
      <c r="R1132" s="85"/>
      <c r="S1132" s="81"/>
    </row>
    <row r="1133" spans="1:19" x14ac:dyDescent="0.2">
      <c r="A1133" s="81"/>
      <c r="B1133" s="61"/>
      <c r="C1133" s="62"/>
      <c r="D1133" s="78"/>
      <c r="E1133" s="79"/>
      <c r="F1133" s="78"/>
      <c r="G1133" s="79"/>
      <c r="H1133" s="80"/>
      <c r="I1133" s="85"/>
      <c r="J1133" s="81"/>
      <c r="K1133" s="61"/>
      <c r="L1133" s="62"/>
      <c r="M1133" s="78"/>
      <c r="N1133" s="79"/>
      <c r="O1133" s="78"/>
      <c r="P1133" s="79"/>
      <c r="Q1133" s="80"/>
      <c r="R1133" s="85"/>
      <c r="S1133" s="81"/>
    </row>
    <row r="1134" spans="1:19" x14ac:dyDescent="0.2">
      <c r="A1134" s="81"/>
      <c r="B1134" s="61"/>
      <c r="C1134" s="62"/>
      <c r="D1134" s="78"/>
      <c r="E1134" s="79"/>
      <c r="F1134" s="78"/>
      <c r="G1134" s="79"/>
      <c r="H1134" s="80"/>
      <c r="I1134" s="85"/>
      <c r="J1134" s="81"/>
      <c r="K1134" s="61"/>
      <c r="L1134" s="62"/>
      <c r="M1134" s="78"/>
      <c r="N1134" s="79"/>
      <c r="O1134" s="78"/>
      <c r="P1134" s="79"/>
      <c r="Q1134" s="80"/>
      <c r="R1134" s="85"/>
      <c r="S1134" s="81"/>
    </row>
    <row r="1135" spans="1:19" x14ac:dyDescent="0.2">
      <c r="A1135" s="81"/>
      <c r="B1135" s="61"/>
      <c r="C1135" s="62"/>
      <c r="D1135" s="78"/>
      <c r="E1135" s="79"/>
      <c r="F1135" s="78"/>
      <c r="G1135" s="79"/>
      <c r="H1135" s="80"/>
      <c r="I1135" s="85"/>
      <c r="J1135" s="81"/>
      <c r="K1135" s="61"/>
      <c r="L1135" s="62"/>
      <c r="M1135" s="78"/>
      <c r="N1135" s="79"/>
      <c r="O1135" s="78"/>
      <c r="P1135" s="79"/>
      <c r="Q1135" s="80"/>
      <c r="R1135" s="85"/>
      <c r="S1135" s="81"/>
    </row>
    <row r="1136" spans="1:19" x14ac:dyDescent="0.2">
      <c r="A1136" s="81"/>
      <c r="B1136" s="61"/>
      <c r="C1136" s="62"/>
      <c r="D1136" s="78"/>
      <c r="E1136" s="79"/>
      <c r="F1136" s="78"/>
      <c r="G1136" s="79"/>
      <c r="H1136" s="80"/>
      <c r="I1136" s="85"/>
      <c r="J1136" s="81"/>
      <c r="K1136" s="61"/>
      <c r="L1136" s="62"/>
      <c r="M1136" s="78"/>
      <c r="N1136" s="79"/>
      <c r="O1136" s="78"/>
      <c r="P1136" s="79"/>
      <c r="Q1136" s="80"/>
      <c r="R1136" s="85"/>
      <c r="S1136" s="81"/>
    </row>
    <row r="1137" spans="1:19" x14ac:dyDescent="0.2">
      <c r="A1137" s="81"/>
      <c r="B1137" s="61"/>
      <c r="C1137" s="62"/>
      <c r="D1137" s="78"/>
      <c r="E1137" s="79"/>
      <c r="F1137" s="78"/>
      <c r="G1137" s="79"/>
      <c r="H1137" s="80"/>
      <c r="I1137" s="85"/>
      <c r="J1137" s="81"/>
      <c r="K1137" s="61"/>
      <c r="L1137" s="62"/>
      <c r="M1137" s="78"/>
      <c r="N1137" s="79"/>
      <c r="O1137" s="78"/>
      <c r="P1137" s="79"/>
      <c r="Q1137" s="80"/>
      <c r="R1137" s="85"/>
      <c r="S1137" s="81"/>
    </row>
    <row r="1138" spans="1:19" x14ac:dyDescent="0.2">
      <c r="A1138" s="81"/>
      <c r="B1138" s="61"/>
      <c r="C1138" s="62"/>
      <c r="D1138" s="78"/>
      <c r="E1138" s="79"/>
      <c r="F1138" s="78"/>
      <c r="G1138" s="79"/>
      <c r="H1138" s="80"/>
      <c r="I1138" s="85"/>
      <c r="J1138" s="81"/>
      <c r="K1138" s="61"/>
      <c r="L1138" s="62"/>
      <c r="M1138" s="78"/>
      <c r="N1138" s="79"/>
      <c r="O1138" s="78"/>
      <c r="P1138" s="79"/>
      <c r="Q1138" s="80"/>
      <c r="R1138" s="85"/>
      <c r="S1138" s="81"/>
    </row>
    <row r="1139" spans="1:19" x14ac:dyDescent="0.2">
      <c r="A1139" s="81"/>
      <c r="B1139" s="61"/>
      <c r="C1139" s="62"/>
      <c r="D1139" s="78"/>
      <c r="E1139" s="79"/>
      <c r="F1139" s="78"/>
      <c r="G1139" s="79"/>
      <c r="H1139" s="80"/>
      <c r="I1139" s="85"/>
      <c r="J1139" s="81"/>
      <c r="K1139" s="61"/>
      <c r="L1139" s="62"/>
      <c r="M1139" s="78"/>
      <c r="N1139" s="79"/>
      <c r="O1139" s="78"/>
      <c r="P1139" s="79"/>
      <c r="Q1139" s="80"/>
      <c r="R1139" s="85"/>
      <c r="S1139" s="81"/>
    </row>
    <row r="1140" spans="1:19" x14ac:dyDescent="0.2">
      <c r="A1140" s="81"/>
      <c r="B1140" s="61"/>
      <c r="C1140" s="62"/>
      <c r="D1140" s="78"/>
      <c r="E1140" s="79"/>
      <c r="F1140" s="78"/>
      <c r="G1140" s="79"/>
      <c r="H1140" s="80"/>
      <c r="I1140" s="85"/>
      <c r="J1140" s="81"/>
      <c r="K1140" s="61"/>
      <c r="L1140" s="62"/>
      <c r="M1140" s="78"/>
      <c r="N1140" s="79"/>
      <c r="O1140" s="78"/>
      <c r="P1140" s="79"/>
      <c r="Q1140" s="80"/>
      <c r="R1140" s="85"/>
      <c r="S1140" s="81"/>
    </row>
    <row r="1141" spans="1:19" x14ac:dyDescent="0.2">
      <c r="A1141" s="81"/>
      <c r="B1141" s="61"/>
      <c r="C1141" s="62"/>
      <c r="D1141" s="78"/>
      <c r="E1141" s="79"/>
      <c r="F1141" s="78"/>
      <c r="G1141" s="79"/>
      <c r="H1141" s="80"/>
      <c r="I1141" s="85"/>
      <c r="J1141" s="81"/>
      <c r="K1141" s="61"/>
      <c r="L1141" s="62"/>
      <c r="M1141" s="78"/>
      <c r="N1141" s="79"/>
      <c r="O1141" s="78"/>
      <c r="P1141" s="79"/>
      <c r="Q1141" s="80"/>
      <c r="R1141" s="85"/>
      <c r="S1141" s="81"/>
    </row>
    <row r="1142" spans="1:19" x14ac:dyDescent="0.2">
      <c r="A1142" s="81"/>
      <c r="B1142" s="61"/>
      <c r="C1142" s="62"/>
      <c r="D1142" s="78"/>
      <c r="E1142" s="79"/>
      <c r="F1142" s="78"/>
      <c r="G1142" s="79"/>
      <c r="H1142" s="80"/>
      <c r="I1142" s="85"/>
      <c r="J1142" s="81"/>
      <c r="K1142" s="61"/>
      <c r="L1142" s="62"/>
      <c r="M1142" s="78"/>
      <c r="N1142" s="79"/>
      <c r="O1142" s="78"/>
      <c r="P1142" s="79"/>
      <c r="Q1142" s="80"/>
      <c r="R1142" s="85"/>
      <c r="S1142" s="81"/>
    </row>
    <row r="1143" spans="1:19" x14ac:dyDescent="0.2">
      <c r="A1143" s="81"/>
      <c r="B1143" s="61"/>
      <c r="C1143" s="62"/>
      <c r="D1143" s="78"/>
      <c r="E1143" s="79"/>
      <c r="F1143" s="78"/>
      <c r="G1143" s="79"/>
      <c r="H1143" s="80"/>
      <c r="I1143" s="85"/>
      <c r="J1143" s="81"/>
      <c r="K1143" s="61"/>
      <c r="L1143" s="62"/>
      <c r="M1143" s="78"/>
      <c r="N1143" s="79"/>
      <c r="O1143" s="78"/>
      <c r="P1143" s="79"/>
      <c r="Q1143" s="80"/>
      <c r="R1143" s="85"/>
      <c r="S1143" s="81"/>
    </row>
    <row r="1144" spans="1:19" x14ac:dyDescent="0.2">
      <c r="A1144" s="81"/>
      <c r="B1144" s="61"/>
      <c r="C1144" s="62"/>
      <c r="D1144" s="78"/>
      <c r="E1144" s="79"/>
      <c r="F1144" s="78"/>
      <c r="G1144" s="79"/>
      <c r="H1144" s="80"/>
      <c r="I1144" s="85"/>
      <c r="J1144" s="81"/>
      <c r="K1144" s="61"/>
      <c r="L1144" s="62"/>
      <c r="M1144" s="78"/>
      <c r="N1144" s="79"/>
      <c r="O1144" s="78"/>
      <c r="P1144" s="79"/>
      <c r="Q1144" s="80"/>
      <c r="R1144" s="85"/>
      <c r="S1144" s="81"/>
    </row>
    <row r="1145" spans="1:19" x14ac:dyDescent="0.2">
      <c r="A1145" s="81"/>
      <c r="B1145" s="61"/>
      <c r="C1145" s="62"/>
      <c r="D1145" s="78"/>
      <c r="E1145" s="79"/>
      <c r="F1145" s="78"/>
      <c r="G1145" s="79"/>
      <c r="H1145" s="80"/>
      <c r="I1145" s="85"/>
      <c r="J1145" s="81"/>
      <c r="K1145" s="61"/>
      <c r="L1145" s="62"/>
      <c r="M1145" s="78"/>
      <c r="N1145" s="79"/>
      <c r="O1145" s="78"/>
      <c r="P1145" s="79"/>
      <c r="Q1145" s="80"/>
      <c r="R1145" s="85"/>
      <c r="S1145" s="81"/>
    </row>
    <row r="1146" spans="1:19" x14ac:dyDescent="0.2">
      <c r="A1146" s="81"/>
      <c r="B1146" s="61"/>
      <c r="C1146" s="62"/>
      <c r="D1146" s="78"/>
      <c r="E1146" s="79"/>
      <c r="F1146" s="78"/>
      <c r="G1146" s="79"/>
      <c r="H1146" s="80"/>
      <c r="I1146" s="85"/>
      <c r="J1146" s="81"/>
      <c r="K1146" s="61"/>
      <c r="L1146" s="62"/>
      <c r="M1146" s="78"/>
      <c r="N1146" s="79"/>
      <c r="O1146" s="78"/>
      <c r="P1146" s="79"/>
      <c r="Q1146" s="80"/>
      <c r="R1146" s="85"/>
      <c r="S1146" s="81"/>
    </row>
    <row r="1147" spans="1:19" x14ac:dyDescent="0.2">
      <c r="A1147" s="81"/>
      <c r="B1147" s="61"/>
      <c r="C1147" s="62"/>
      <c r="D1147" s="78"/>
      <c r="E1147" s="79"/>
      <c r="F1147" s="78"/>
      <c r="G1147" s="79"/>
      <c r="H1147" s="80"/>
      <c r="I1147" s="85"/>
      <c r="J1147" s="81"/>
      <c r="K1147" s="61"/>
      <c r="L1147" s="62"/>
      <c r="M1147" s="78"/>
      <c r="N1147" s="79"/>
      <c r="O1147" s="78"/>
      <c r="P1147" s="79"/>
      <c r="Q1147" s="80"/>
      <c r="R1147" s="85"/>
      <c r="S1147" s="81"/>
    </row>
    <row r="1148" spans="1:19" x14ac:dyDescent="0.2">
      <c r="A1148" s="81"/>
      <c r="B1148" s="61"/>
      <c r="C1148" s="62"/>
      <c r="D1148" s="78"/>
      <c r="E1148" s="79"/>
      <c r="F1148" s="78"/>
      <c r="G1148" s="79"/>
      <c r="H1148" s="80"/>
      <c r="I1148" s="85"/>
      <c r="J1148" s="81"/>
      <c r="K1148" s="61"/>
      <c r="L1148" s="62"/>
      <c r="M1148" s="78"/>
      <c r="N1148" s="79"/>
      <c r="O1148" s="78"/>
      <c r="P1148" s="79"/>
      <c r="Q1148" s="80"/>
      <c r="R1148" s="85"/>
      <c r="S1148" s="81"/>
    </row>
    <row r="1149" spans="1:19" x14ac:dyDescent="0.2">
      <c r="A1149" s="81"/>
      <c r="B1149" s="61"/>
      <c r="C1149" s="62"/>
      <c r="D1149" s="78"/>
      <c r="E1149" s="79"/>
      <c r="F1149" s="78"/>
      <c r="G1149" s="79"/>
      <c r="H1149" s="80"/>
      <c r="I1149" s="85"/>
      <c r="J1149" s="81"/>
      <c r="K1149" s="61"/>
      <c r="L1149" s="62"/>
      <c r="M1149" s="78"/>
      <c r="N1149" s="79"/>
      <c r="O1149" s="78"/>
      <c r="P1149" s="79"/>
      <c r="Q1149" s="80"/>
      <c r="R1149" s="85"/>
      <c r="S1149" s="81"/>
    </row>
    <row r="1150" spans="1:19" x14ac:dyDescent="0.2">
      <c r="A1150" s="81"/>
      <c r="B1150" s="61"/>
      <c r="C1150" s="62"/>
      <c r="D1150" s="78"/>
      <c r="E1150" s="79"/>
      <c r="F1150" s="78"/>
      <c r="G1150" s="79"/>
      <c r="H1150" s="80"/>
      <c r="I1150" s="85"/>
      <c r="J1150" s="81"/>
      <c r="K1150" s="61"/>
      <c r="L1150" s="62"/>
      <c r="M1150" s="78"/>
      <c r="N1150" s="79"/>
      <c r="O1150" s="78"/>
      <c r="P1150" s="79"/>
      <c r="Q1150" s="80"/>
      <c r="R1150" s="85"/>
      <c r="S1150" s="81"/>
    </row>
    <row r="1151" spans="1:19" x14ac:dyDescent="0.2">
      <c r="A1151" s="81"/>
      <c r="B1151" s="61"/>
      <c r="C1151" s="62"/>
      <c r="D1151" s="78"/>
      <c r="E1151" s="79"/>
      <c r="F1151" s="78"/>
      <c r="G1151" s="79"/>
      <c r="H1151" s="80"/>
      <c r="I1151" s="85"/>
      <c r="J1151" s="81"/>
      <c r="K1151" s="61"/>
      <c r="L1151" s="62"/>
      <c r="M1151" s="78"/>
      <c r="N1151" s="79"/>
      <c r="O1151" s="78"/>
      <c r="P1151" s="79"/>
      <c r="Q1151" s="80"/>
      <c r="R1151" s="85"/>
      <c r="S1151" s="81"/>
    </row>
    <row r="1152" spans="1:19" x14ac:dyDescent="0.2">
      <c r="A1152" s="81"/>
      <c r="B1152" s="61"/>
      <c r="C1152" s="62"/>
      <c r="D1152" s="78"/>
      <c r="E1152" s="79"/>
      <c r="F1152" s="78"/>
      <c r="G1152" s="79"/>
      <c r="H1152" s="80"/>
      <c r="I1152" s="85"/>
      <c r="J1152" s="81"/>
      <c r="K1152" s="61"/>
      <c r="L1152" s="62"/>
      <c r="M1152" s="78"/>
      <c r="N1152" s="79"/>
      <c r="O1152" s="78"/>
      <c r="P1152" s="79"/>
      <c r="Q1152" s="80"/>
      <c r="R1152" s="85"/>
      <c r="S1152" s="81"/>
    </row>
    <row r="1153" spans="1:19" x14ac:dyDescent="0.2">
      <c r="A1153" s="81"/>
      <c r="B1153" s="61"/>
      <c r="C1153" s="62"/>
      <c r="D1153" s="78"/>
      <c r="E1153" s="79"/>
      <c r="F1153" s="78"/>
      <c r="G1153" s="79"/>
      <c r="H1153" s="80"/>
      <c r="I1153" s="85"/>
      <c r="J1153" s="81"/>
      <c r="K1153" s="61"/>
      <c r="L1153" s="62"/>
      <c r="M1153" s="78"/>
      <c r="N1153" s="79"/>
      <c r="O1153" s="78"/>
      <c r="P1153" s="79"/>
      <c r="Q1153" s="80"/>
      <c r="R1153" s="85"/>
      <c r="S1153" s="81"/>
    </row>
    <row r="1154" spans="1:19" x14ac:dyDescent="0.2">
      <c r="A1154" s="81"/>
      <c r="B1154" s="61"/>
      <c r="C1154" s="62"/>
      <c r="D1154" s="78"/>
      <c r="E1154" s="79"/>
      <c r="F1154" s="78"/>
      <c r="G1154" s="79"/>
      <c r="H1154" s="80"/>
      <c r="I1154" s="85"/>
      <c r="J1154" s="81"/>
      <c r="K1154" s="61"/>
      <c r="L1154" s="62"/>
      <c r="M1154" s="78"/>
      <c r="N1154" s="79"/>
      <c r="O1154" s="78"/>
      <c r="P1154" s="79"/>
      <c r="Q1154" s="80"/>
      <c r="R1154" s="85"/>
      <c r="S1154" s="81"/>
    </row>
    <row r="1155" spans="1:19" x14ac:dyDescent="0.2">
      <c r="A1155" s="81"/>
      <c r="B1155" s="61"/>
      <c r="C1155" s="62"/>
      <c r="D1155" s="78"/>
      <c r="E1155" s="79"/>
      <c r="F1155" s="78"/>
      <c r="G1155" s="79"/>
      <c r="H1155" s="80"/>
      <c r="I1155" s="85"/>
      <c r="J1155" s="81"/>
      <c r="K1155" s="61"/>
      <c r="L1155" s="62"/>
      <c r="M1155" s="78"/>
      <c r="N1155" s="79"/>
      <c r="O1155" s="78"/>
      <c r="P1155" s="79"/>
      <c r="Q1155" s="80"/>
      <c r="R1155" s="85"/>
      <c r="S1155" s="81"/>
    </row>
    <row r="1156" spans="1:19" x14ac:dyDescent="0.2">
      <c r="A1156" s="81"/>
      <c r="B1156" s="61"/>
      <c r="C1156" s="62"/>
      <c r="D1156" s="78"/>
      <c r="E1156" s="79"/>
      <c r="F1156" s="78"/>
      <c r="G1156" s="79"/>
      <c r="H1156" s="80"/>
      <c r="I1156" s="85"/>
      <c r="J1156" s="81"/>
      <c r="K1156" s="61"/>
      <c r="L1156" s="62"/>
      <c r="M1156" s="78"/>
      <c r="N1156" s="79"/>
      <c r="O1156" s="78"/>
      <c r="P1156" s="79"/>
      <c r="Q1156" s="80"/>
      <c r="R1156" s="85"/>
      <c r="S1156" s="81"/>
    </row>
    <row r="1157" spans="1:19" x14ac:dyDescent="0.2">
      <c r="A1157" s="81"/>
      <c r="B1157" s="61"/>
      <c r="C1157" s="62"/>
      <c r="D1157" s="78"/>
      <c r="E1157" s="79"/>
      <c r="F1157" s="78"/>
      <c r="G1157" s="79"/>
      <c r="H1157" s="80"/>
      <c r="I1157" s="85"/>
      <c r="J1157" s="81"/>
      <c r="K1157" s="61"/>
      <c r="L1157" s="62"/>
      <c r="M1157" s="78"/>
      <c r="N1157" s="79"/>
      <c r="O1157" s="78"/>
      <c r="P1157" s="79"/>
      <c r="Q1157" s="80"/>
      <c r="R1157" s="85"/>
      <c r="S1157" s="81"/>
    </row>
    <row r="1158" spans="1:19" x14ac:dyDescent="0.2">
      <c r="A1158" s="81"/>
      <c r="B1158" s="61"/>
      <c r="C1158" s="62"/>
      <c r="D1158" s="78"/>
      <c r="E1158" s="79"/>
      <c r="F1158" s="78"/>
      <c r="G1158" s="79"/>
      <c r="H1158" s="80"/>
      <c r="I1158" s="85"/>
      <c r="J1158" s="81"/>
      <c r="K1158" s="61"/>
      <c r="L1158" s="62"/>
      <c r="M1158" s="78"/>
      <c r="N1158" s="79"/>
      <c r="O1158" s="78"/>
      <c r="P1158" s="79"/>
      <c r="Q1158" s="80"/>
      <c r="R1158" s="85"/>
      <c r="S1158" s="81"/>
    </row>
    <row r="1159" spans="1:19" x14ac:dyDescent="0.2">
      <c r="A1159" s="81"/>
      <c r="B1159" s="61"/>
      <c r="C1159" s="62"/>
      <c r="D1159" s="78"/>
      <c r="E1159" s="79"/>
      <c r="F1159" s="78"/>
      <c r="G1159" s="79"/>
      <c r="H1159" s="80"/>
      <c r="I1159" s="85"/>
      <c r="J1159" s="81"/>
      <c r="K1159" s="61"/>
      <c r="L1159" s="62"/>
      <c r="M1159" s="78"/>
      <c r="N1159" s="79"/>
      <c r="O1159" s="78"/>
      <c r="P1159" s="79"/>
      <c r="Q1159" s="80"/>
      <c r="R1159" s="85"/>
      <c r="S1159" s="81"/>
    </row>
    <row r="1160" spans="1:19" x14ac:dyDescent="0.2">
      <c r="A1160" s="81"/>
      <c r="B1160" s="61"/>
      <c r="C1160" s="62"/>
      <c r="D1160" s="78"/>
      <c r="E1160" s="79"/>
      <c r="F1160" s="78"/>
      <c r="G1160" s="79"/>
      <c r="H1160" s="80"/>
      <c r="I1160" s="85"/>
      <c r="J1160" s="81"/>
      <c r="K1160" s="61"/>
      <c r="L1160" s="62"/>
      <c r="M1160" s="78"/>
      <c r="N1160" s="79"/>
      <c r="O1160" s="78"/>
      <c r="P1160" s="79"/>
      <c r="Q1160" s="80"/>
      <c r="R1160" s="85"/>
      <c r="S1160" s="81"/>
    </row>
    <row r="1161" spans="1:19" x14ac:dyDescent="0.2">
      <c r="A1161" s="81"/>
      <c r="B1161" s="61"/>
      <c r="C1161" s="62"/>
      <c r="D1161" s="78"/>
      <c r="E1161" s="79"/>
      <c r="F1161" s="78"/>
      <c r="G1161" s="79"/>
      <c r="H1161" s="80"/>
      <c r="I1161" s="85"/>
      <c r="J1161" s="81"/>
      <c r="K1161" s="61"/>
      <c r="L1161" s="62"/>
      <c r="M1161" s="78"/>
      <c r="N1161" s="79"/>
      <c r="O1161" s="78"/>
      <c r="P1161" s="79"/>
      <c r="Q1161" s="80"/>
      <c r="R1161" s="85"/>
      <c r="S1161" s="81"/>
    </row>
    <row r="1162" spans="1:19" x14ac:dyDescent="0.2">
      <c r="A1162" s="81"/>
      <c r="B1162" s="61"/>
      <c r="C1162" s="62"/>
      <c r="D1162" s="78"/>
      <c r="E1162" s="79"/>
      <c r="F1162" s="78"/>
      <c r="G1162" s="79"/>
      <c r="H1162" s="80"/>
      <c r="I1162" s="85"/>
      <c r="J1162" s="81"/>
      <c r="K1162" s="61"/>
      <c r="L1162" s="62"/>
      <c r="M1162" s="78"/>
      <c r="N1162" s="79"/>
      <c r="O1162" s="78"/>
      <c r="P1162" s="79"/>
      <c r="Q1162" s="80"/>
      <c r="R1162" s="85"/>
      <c r="S1162" s="81"/>
    </row>
    <row r="1163" spans="1:19" x14ac:dyDescent="0.2">
      <c r="A1163" s="81"/>
      <c r="B1163" s="61"/>
      <c r="C1163" s="62"/>
      <c r="D1163" s="78"/>
      <c r="E1163" s="79"/>
      <c r="F1163" s="78"/>
      <c r="G1163" s="79"/>
      <c r="H1163" s="80"/>
      <c r="I1163" s="85"/>
      <c r="J1163" s="81"/>
      <c r="K1163" s="61"/>
      <c r="L1163" s="62"/>
      <c r="M1163" s="78"/>
      <c r="N1163" s="79"/>
      <c r="O1163" s="78"/>
      <c r="P1163" s="79"/>
      <c r="Q1163" s="80"/>
      <c r="R1163" s="85"/>
      <c r="S1163" s="81"/>
    </row>
    <row r="1164" spans="1:19" x14ac:dyDescent="0.2">
      <c r="A1164" s="81"/>
      <c r="B1164" s="61"/>
      <c r="C1164" s="62"/>
      <c r="D1164" s="78"/>
      <c r="E1164" s="79"/>
      <c r="F1164" s="78"/>
      <c r="G1164" s="79"/>
      <c r="H1164" s="80"/>
      <c r="I1164" s="85"/>
      <c r="J1164" s="81"/>
      <c r="K1164" s="61"/>
      <c r="L1164" s="62"/>
      <c r="M1164" s="78"/>
      <c r="N1164" s="79"/>
      <c r="O1164" s="78"/>
      <c r="P1164" s="79"/>
      <c r="Q1164" s="80"/>
      <c r="R1164" s="85"/>
      <c r="S1164" s="81"/>
    </row>
    <row r="1165" spans="1:19" x14ac:dyDescent="0.2">
      <c r="A1165" s="81"/>
      <c r="B1165" s="61"/>
      <c r="C1165" s="62"/>
      <c r="D1165" s="78"/>
      <c r="E1165" s="79"/>
      <c r="F1165" s="78"/>
      <c r="G1165" s="79"/>
      <c r="H1165" s="80"/>
      <c r="I1165" s="85"/>
      <c r="J1165" s="81"/>
      <c r="K1165" s="61"/>
      <c r="L1165" s="62"/>
      <c r="M1165" s="78"/>
      <c r="N1165" s="79"/>
      <c r="O1165" s="78"/>
      <c r="P1165" s="79"/>
      <c r="Q1165" s="80"/>
      <c r="R1165" s="85"/>
      <c r="S1165" s="81"/>
    </row>
    <row r="1166" spans="1:19" x14ac:dyDescent="0.2">
      <c r="A1166" s="81"/>
      <c r="B1166" s="61"/>
      <c r="C1166" s="62"/>
      <c r="D1166" s="78"/>
      <c r="E1166" s="79"/>
      <c r="F1166" s="78"/>
      <c r="G1166" s="79"/>
      <c r="H1166" s="80"/>
      <c r="I1166" s="85"/>
      <c r="J1166" s="81"/>
      <c r="K1166" s="61"/>
      <c r="L1166" s="62"/>
      <c r="M1166" s="78"/>
      <c r="N1166" s="79"/>
      <c r="O1166" s="78"/>
      <c r="P1166" s="79"/>
      <c r="Q1166" s="80"/>
      <c r="R1166" s="85"/>
      <c r="S1166" s="81"/>
    </row>
    <row r="1167" spans="1:19" x14ac:dyDescent="0.2">
      <c r="A1167" s="81"/>
      <c r="B1167" s="61"/>
      <c r="C1167" s="62"/>
      <c r="D1167" s="78"/>
      <c r="E1167" s="79"/>
      <c r="F1167" s="78"/>
      <c r="G1167" s="79"/>
      <c r="H1167" s="80"/>
      <c r="I1167" s="85"/>
      <c r="J1167" s="81"/>
      <c r="K1167" s="61"/>
      <c r="L1167" s="62"/>
      <c r="M1167" s="78"/>
      <c r="N1167" s="79"/>
      <c r="O1167" s="78"/>
      <c r="P1167" s="79"/>
      <c r="Q1167" s="80"/>
      <c r="R1167" s="85"/>
      <c r="S1167" s="81"/>
    </row>
    <row r="1168" spans="1:19" x14ac:dyDescent="0.2">
      <c r="A1168" s="81"/>
      <c r="B1168" s="61"/>
      <c r="C1168" s="62"/>
      <c r="D1168" s="78"/>
      <c r="E1168" s="79"/>
      <c r="F1168" s="78"/>
      <c r="G1168" s="79"/>
      <c r="H1168" s="80"/>
      <c r="I1168" s="85"/>
      <c r="J1168" s="81"/>
      <c r="K1168" s="61"/>
      <c r="L1168" s="62"/>
      <c r="M1168" s="78"/>
      <c r="N1168" s="79"/>
      <c r="O1168" s="78"/>
      <c r="P1168" s="79"/>
      <c r="Q1168" s="80"/>
      <c r="R1168" s="85"/>
      <c r="S1168" s="81"/>
    </row>
    <row r="1169" spans="1:19" x14ac:dyDescent="0.2">
      <c r="A1169" s="81"/>
      <c r="B1169" s="61"/>
      <c r="C1169" s="62"/>
      <c r="D1169" s="78"/>
      <c r="E1169" s="79"/>
      <c r="F1169" s="78"/>
      <c r="G1169" s="79"/>
      <c r="H1169" s="80"/>
      <c r="I1169" s="85"/>
      <c r="J1169" s="81"/>
      <c r="K1169" s="61"/>
      <c r="L1169" s="62"/>
      <c r="M1169" s="78"/>
      <c r="N1169" s="79"/>
      <c r="O1169" s="78"/>
      <c r="P1169" s="79"/>
      <c r="Q1169" s="80"/>
      <c r="R1169" s="85"/>
      <c r="S1169" s="81"/>
    </row>
    <row r="1170" spans="1:19" x14ac:dyDescent="0.2">
      <c r="A1170" s="81"/>
      <c r="B1170" s="61"/>
      <c r="C1170" s="62"/>
      <c r="D1170" s="78"/>
      <c r="E1170" s="79"/>
      <c r="F1170" s="78"/>
      <c r="G1170" s="79"/>
      <c r="H1170" s="80"/>
      <c r="I1170" s="85"/>
      <c r="J1170" s="81"/>
      <c r="K1170" s="61"/>
      <c r="L1170" s="62"/>
      <c r="M1170" s="78"/>
      <c r="N1170" s="79"/>
      <c r="O1170" s="78"/>
      <c r="P1170" s="79"/>
      <c r="Q1170" s="80"/>
      <c r="R1170" s="85"/>
      <c r="S1170" s="81"/>
    </row>
    <row r="1171" spans="1:19" x14ac:dyDescent="0.2">
      <c r="A1171" s="81"/>
      <c r="B1171" s="61"/>
      <c r="C1171" s="62"/>
      <c r="D1171" s="78"/>
      <c r="E1171" s="79"/>
      <c r="F1171" s="78"/>
      <c r="G1171" s="79"/>
      <c r="H1171" s="80"/>
      <c r="I1171" s="85"/>
      <c r="J1171" s="81"/>
      <c r="K1171" s="61"/>
      <c r="L1171" s="62"/>
      <c r="M1171" s="78"/>
      <c r="N1171" s="79"/>
      <c r="O1171" s="78"/>
      <c r="P1171" s="79"/>
      <c r="Q1171" s="80"/>
      <c r="R1171" s="85"/>
      <c r="S1171" s="81"/>
    </row>
    <row r="1172" spans="1:19" x14ac:dyDescent="0.2">
      <c r="I1172" s="86"/>
    </row>
    <row r="1173" spans="1:19" x14ac:dyDescent="0.2">
      <c r="I1173" s="86"/>
    </row>
    <row r="1174" spans="1:19" x14ac:dyDescent="0.2">
      <c r="I1174" s="86"/>
    </row>
    <row r="1175" spans="1:19" x14ac:dyDescent="0.2">
      <c r="I1175" s="86"/>
    </row>
    <row r="1176" spans="1:19" x14ac:dyDescent="0.2">
      <c r="I1176" s="86"/>
    </row>
    <row r="1177" spans="1:19" x14ac:dyDescent="0.2">
      <c r="I1177" s="86"/>
    </row>
    <row r="1178" spans="1:19" x14ac:dyDescent="0.2">
      <c r="I1178" s="86"/>
    </row>
    <row r="1179" spans="1:19" x14ac:dyDescent="0.2">
      <c r="I1179" s="86"/>
    </row>
    <row r="1180" spans="1:19" x14ac:dyDescent="0.2">
      <c r="I1180" s="86"/>
    </row>
    <row r="1181" spans="1:19" x14ac:dyDescent="0.2">
      <c r="I1181" s="86"/>
    </row>
    <row r="1182" spans="1:19" x14ac:dyDescent="0.2">
      <c r="I1182" s="86"/>
    </row>
    <row r="1183" spans="1:19" x14ac:dyDescent="0.2">
      <c r="I1183" s="86"/>
    </row>
    <row r="1184" spans="1:19" x14ac:dyDescent="0.2">
      <c r="I1184" s="86"/>
    </row>
    <row r="1185" spans="9:9" x14ac:dyDescent="0.2">
      <c r="I1185" s="86"/>
    </row>
    <row r="1186" spans="9:9" x14ac:dyDescent="0.2">
      <c r="I1186" s="86"/>
    </row>
    <row r="1187" spans="9:9" x14ac:dyDescent="0.2">
      <c r="I1187" s="86"/>
    </row>
    <row r="1188" spans="9:9" x14ac:dyDescent="0.2">
      <c r="I1188" s="86"/>
    </row>
    <row r="1189" spans="9:9" x14ac:dyDescent="0.2">
      <c r="I1189" s="86"/>
    </row>
    <row r="1190" spans="9:9" x14ac:dyDescent="0.2">
      <c r="I1190" s="86"/>
    </row>
    <row r="1191" spans="9:9" x14ac:dyDescent="0.2">
      <c r="I1191" s="86"/>
    </row>
    <row r="1192" spans="9:9" x14ac:dyDescent="0.2">
      <c r="I1192" s="86"/>
    </row>
    <row r="1193" spans="9:9" x14ac:dyDescent="0.2">
      <c r="I1193" s="86"/>
    </row>
    <row r="1194" spans="9:9" x14ac:dyDescent="0.2">
      <c r="I1194" s="86"/>
    </row>
    <row r="1195" spans="9:9" x14ac:dyDescent="0.2">
      <c r="I1195" s="86"/>
    </row>
    <row r="1196" spans="9:9" x14ac:dyDescent="0.2">
      <c r="I1196" s="86"/>
    </row>
    <row r="1197" spans="9:9" x14ac:dyDescent="0.2">
      <c r="I1197" s="86"/>
    </row>
    <row r="1198" spans="9:9" x14ac:dyDescent="0.2">
      <c r="I1198" s="86"/>
    </row>
    <row r="1199" spans="9:9" x14ac:dyDescent="0.2">
      <c r="I1199" s="86"/>
    </row>
    <row r="1200" spans="9:9" x14ac:dyDescent="0.2">
      <c r="I1200" s="86"/>
    </row>
    <row r="1201" spans="9:9" x14ac:dyDescent="0.2">
      <c r="I1201" s="86"/>
    </row>
    <row r="1202" spans="9:9" x14ac:dyDescent="0.2">
      <c r="I1202" s="86"/>
    </row>
    <row r="1203" spans="9:9" x14ac:dyDescent="0.2">
      <c r="I1203" s="86"/>
    </row>
    <row r="1204" spans="9:9" x14ac:dyDescent="0.2">
      <c r="I1204" s="86"/>
    </row>
    <row r="1205" spans="9:9" x14ac:dyDescent="0.2">
      <c r="I1205" s="86"/>
    </row>
    <row r="1206" spans="9:9" x14ac:dyDescent="0.2">
      <c r="I1206" s="86"/>
    </row>
    <row r="1207" spans="9:9" x14ac:dyDescent="0.2">
      <c r="I1207" s="86"/>
    </row>
    <row r="1208" spans="9:9" x14ac:dyDescent="0.2">
      <c r="I1208" s="86"/>
    </row>
    <row r="1209" spans="9:9" x14ac:dyDescent="0.2">
      <c r="I1209" s="86"/>
    </row>
    <row r="1210" spans="9:9" x14ac:dyDescent="0.2">
      <c r="I1210" s="86"/>
    </row>
    <row r="1211" spans="9:9" x14ac:dyDescent="0.2">
      <c r="I1211" s="86"/>
    </row>
    <row r="1212" spans="9:9" x14ac:dyDescent="0.2">
      <c r="I1212" s="86"/>
    </row>
    <row r="1213" spans="9:9" x14ac:dyDescent="0.2">
      <c r="I1213" s="86"/>
    </row>
    <row r="1214" spans="9:9" x14ac:dyDescent="0.2">
      <c r="I1214" s="86"/>
    </row>
    <row r="1215" spans="9:9" x14ac:dyDescent="0.2">
      <c r="I1215" s="86"/>
    </row>
    <row r="1216" spans="9:9" x14ac:dyDescent="0.2">
      <c r="I1216" s="86"/>
    </row>
    <row r="1217" spans="9:9" x14ac:dyDescent="0.2">
      <c r="I1217" s="86"/>
    </row>
    <row r="1218" spans="9:9" x14ac:dyDescent="0.2">
      <c r="I1218" s="86"/>
    </row>
    <row r="1219" spans="9:9" x14ac:dyDescent="0.2">
      <c r="I1219" s="86"/>
    </row>
    <row r="1220" spans="9:9" x14ac:dyDescent="0.2">
      <c r="I1220" s="86"/>
    </row>
    <row r="1221" spans="9:9" x14ac:dyDescent="0.2">
      <c r="I1221" s="86"/>
    </row>
    <row r="1222" spans="9:9" x14ac:dyDescent="0.2">
      <c r="I1222" s="86"/>
    </row>
    <row r="1223" spans="9:9" x14ac:dyDescent="0.2">
      <c r="I1223" s="86"/>
    </row>
    <row r="1224" spans="9:9" x14ac:dyDescent="0.2">
      <c r="I1224" s="86"/>
    </row>
    <row r="1225" spans="9:9" x14ac:dyDescent="0.2">
      <c r="I1225" s="86"/>
    </row>
    <row r="1226" spans="9:9" x14ac:dyDescent="0.2">
      <c r="I1226" s="86"/>
    </row>
    <row r="1227" spans="9:9" x14ac:dyDescent="0.2">
      <c r="I1227" s="86"/>
    </row>
    <row r="1228" spans="9:9" x14ac:dyDescent="0.2">
      <c r="I1228" s="86"/>
    </row>
    <row r="1229" spans="9:9" x14ac:dyDescent="0.2">
      <c r="I1229" s="86"/>
    </row>
    <row r="1230" spans="9:9" x14ac:dyDescent="0.2">
      <c r="I1230" s="86"/>
    </row>
    <row r="1231" spans="9:9" x14ac:dyDescent="0.2">
      <c r="I1231" s="86"/>
    </row>
    <row r="1232" spans="9:9" x14ac:dyDescent="0.2">
      <c r="I1232" s="86"/>
    </row>
    <row r="1233" spans="9:9" x14ac:dyDescent="0.2">
      <c r="I1233" s="86"/>
    </row>
    <row r="1234" spans="9:9" x14ac:dyDescent="0.2">
      <c r="I1234" s="86"/>
    </row>
    <row r="1235" spans="9:9" x14ac:dyDescent="0.2">
      <c r="I1235" s="86"/>
    </row>
    <row r="1236" spans="9:9" x14ac:dyDescent="0.2">
      <c r="I1236" s="86"/>
    </row>
    <row r="1237" spans="9:9" x14ac:dyDescent="0.2">
      <c r="I1237" s="86"/>
    </row>
    <row r="1238" spans="9:9" x14ac:dyDescent="0.2">
      <c r="I1238" s="86"/>
    </row>
    <row r="1239" spans="9:9" x14ac:dyDescent="0.2">
      <c r="I1239" s="86"/>
    </row>
    <row r="1240" spans="9:9" x14ac:dyDescent="0.2">
      <c r="I1240" s="86"/>
    </row>
    <row r="1241" spans="9:9" x14ac:dyDescent="0.2">
      <c r="I1241" s="86"/>
    </row>
    <row r="1242" spans="9:9" x14ac:dyDescent="0.2">
      <c r="I1242" s="86"/>
    </row>
    <row r="1243" spans="9:9" x14ac:dyDescent="0.2">
      <c r="I1243" s="86"/>
    </row>
    <row r="1244" spans="9:9" x14ac:dyDescent="0.2">
      <c r="I1244" s="86"/>
    </row>
    <row r="1245" spans="9:9" x14ac:dyDescent="0.2">
      <c r="I1245" s="86"/>
    </row>
    <row r="1246" spans="9:9" x14ac:dyDescent="0.2">
      <c r="I1246" s="86"/>
    </row>
    <row r="1247" spans="9:9" x14ac:dyDescent="0.2">
      <c r="I1247" s="86"/>
    </row>
    <row r="1248" spans="9:9" x14ac:dyDescent="0.2">
      <c r="I1248" s="86"/>
    </row>
    <row r="1249" spans="9:9" x14ac:dyDescent="0.2">
      <c r="I1249" s="86"/>
    </row>
    <row r="1250" spans="9:9" x14ac:dyDescent="0.2">
      <c r="I1250" s="86"/>
    </row>
    <row r="1251" spans="9:9" x14ac:dyDescent="0.2">
      <c r="I1251" s="86"/>
    </row>
    <row r="1252" spans="9:9" x14ac:dyDescent="0.2">
      <c r="I1252" s="86"/>
    </row>
    <row r="1253" spans="9:9" x14ac:dyDescent="0.2">
      <c r="I1253" s="86"/>
    </row>
    <row r="1254" spans="9:9" x14ac:dyDescent="0.2">
      <c r="I1254" s="86"/>
    </row>
    <row r="1255" spans="9:9" x14ac:dyDescent="0.2">
      <c r="I1255" s="86"/>
    </row>
    <row r="1256" spans="9:9" x14ac:dyDescent="0.2">
      <c r="I1256" s="86"/>
    </row>
    <row r="1257" spans="9:9" x14ac:dyDescent="0.2">
      <c r="I1257" s="86"/>
    </row>
    <row r="1258" spans="9:9" x14ac:dyDescent="0.2">
      <c r="I1258" s="86"/>
    </row>
    <row r="1259" spans="9:9" x14ac:dyDescent="0.2">
      <c r="I1259" s="86"/>
    </row>
    <row r="1260" spans="9:9" x14ac:dyDescent="0.2">
      <c r="I1260" s="86"/>
    </row>
    <row r="1261" spans="9:9" x14ac:dyDescent="0.2">
      <c r="I1261" s="86"/>
    </row>
    <row r="1262" spans="9:9" x14ac:dyDescent="0.2">
      <c r="I1262" s="86"/>
    </row>
    <row r="1263" spans="9:9" x14ac:dyDescent="0.2">
      <c r="I1263" s="86"/>
    </row>
    <row r="1264" spans="9:9" x14ac:dyDescent="0.2">
      <c r="I1264" s="86"/>
    </row>
    <row r="1265" spans="9:9" x14ac:dyDescent="0.2">
      <c r="I1265" s="86"/>
    </row>
    <row r="1266" spans="9:9" x14ac:dyDescent="0.2">
      <c r="I1266" s="86"/>
    </row>
    <row r="1267" spans="9:9" x14ac:dyDescent="0.2">
      <c r="I1267" s="86"/>
    </row>
    <row r="1268" spans="9:9" x14ac:dyDescent="0.2">
      <c r="I1268" s="86"/>
    </row>
    <row r="1269" spans="9:9" x14ac:dyDescent="0.2">
      <c r="I1269" s="86"/>
    </row>
    <row r="1270" spans="9:9" x14ac:dyDescent="0.2">
      <c r="I1270" s="86"/>
    </row>
    <row r="1271" spans="9:9" x14ac:dyDescent="0.2">
      <c r="I1271" s="86"/>
    </row>
    <row r="1272" spans="9:9" x14ac:dyDescent="0.2">
      <c r="I1272" s="86"/>
    </row>
    <row r="1273" spans="9:9" x14ac:dyDescent="0.2">
      <c r="I1273" s="86"/>
    </row>
    <row r="1274" spans="9:9" x14ac:dyDescent="0.2">
      <c r="I1274" s="86"/>
    </row>
    <row r="1275" spans="9:9" x14ac:dyDescent="0.2">
      <c r="I1275" s="86"/>
    </row>
    <row r="1276" spans="9:9" x14ac:dyDescent="0.2">
      <c r="I1276" s="86"/>
    </row>
    <row r="1277" spans="9:9" x14ac:dyDescent="0.2">
      <c r="I1277" s="86"/>
    </row>
    <row r="1278" spans="9:9" x14ac:dyDescent="0.2">
      <c r="I1278" s="86"/>
    </row>
    <row r="1279" spans="9:9" x14ac:dyDescent="0.2">
      <c r="I1279" s="86"/>
    </row>
    <row r="1280" spans="9:9" x14ac:dyDescent="0.2">
      <c r="I1280" s="86"/>
    </row>
    <row r="1281" spans="9:9" x14ac:dyDescent="0.2">
      <c r="I1281" s="86"/>
    </row>
    <row r="1282" spans="9:9" x14ac:dyDescent="0.2">
      <c r="I1282" s="86"/>
    </row>
    <row r="1283" spans="9:9" x14ac:dyDescent="0.2">
      <c r="I1283" s="86"/>
    </row>
    <row r="1284" spans="9:9" x14ac:dyDescent="0.2">
      <c r="I1284" s="86"/>
    </row>
    <row r="1285" spans="9:9" x14ac:dyDescent="0.2">
      <c r="I1285" s="86"/>
    </row>
    <row r="1286" spans="9:9" x14ac:dyDescent="0.2">
      <c r="I1286" s="86"/>
    </row>
    <row r="1287" spans="9:9" x14ac:dyDescent="0.2">
      <c r="I1287" s="86"/>
    </row>
    <row r="1288" spans="9:9" x14ac:dyDescent="0.2">
      <c r="I1288" s="86"/>
    </row>
    <row r="1289" spans="9:9" x14ac:dyDescent="0.2">
      <c r="I1289" s="86"/>
    </row>
    <row r="1290" spans="9:9" x14ac:dyDescent="0.2">
      <c r="I1290" s="86"/>
    </row>
    <row r="1291" spans="9:9" x14ac:dyDescent="0.2">
      <c r="I1291" s="86"/>
    </row>
    <row r="1292" spans="9:9" x14ac:dyDescent="0.2">
      <c r="I1292" s="86"/>
    </row>
    <row r="1293" spans="9:9" x14ac:dyDescent="0.2">
      <c r="I1293" s="86"/>
    </row>
    <row r="1294" spans="9:9" x14ac:dyDescent="0.2">
      <c r="I1294" s="86"/>
    </row>
    <row r="1295" spans="9:9" x14ac:dyDescent="0.2">
      <c r="I1295" s="86"/>
    </row>
    <row r="1296" spans="9:9" x14ac:dyDescent="0.2">
      <c r="I1296" s="86"/>
    </row>
    <row r="1297" spans="9:9" x14ac:dyDescent="0.2">
      <c r="I1297" s="86"/>
    </row>
    <row r="1298" spans="9:9" x14ac:dyDescent="0.2">
      <c r="I1298" s="86"/>
    </row>
    <row r="1299" spans="9:9" x14ac:dyDescent="0.2">
      <c r="I1299" s="86"/>
    </row>
    <row r="1300" spans="9:9" x14ac:dyDescent="0.2">
      <c r="I1300" s="86"/>
    </row>
    <row r="1301" spans="9:9" x14ac:dyDescent="0.2">
      <c r="I1301" s="86"/>
    </row>
    <row r="1302" spans="9:9" x14ac:dyDescent="0.2">
      <c r="I1302" s="86"/>
    </row>
    <row r="1303" spans="9:9" x14ac:dyDescent="0.2">
      <c r="I1303" s="86"/>
    </row>
    <row r="1304" spans="9:9" x14ac:dyDescent="0.2">
      <c r="I1304" s="86"/>
    </row>
    <row r="1305" spans="9:9" x14ac:dyDescent="0.2">
      <c r="I1305" s="86"/>
    </row>
    <row r="1306" spans="9:9" x14ac:dyDescent="0.2">
      <c r="I1306" s="86"/>
    </row>
    <row r="1307" spans="9:9" x14ac:dyDescent="0.2">
      <c r="I1307" s="86"/>
    </row>
    <row r="1308" spans="9:9" x14ac:dyDescent="0.2">
      <c r="I1308" s="86"/>
    </row>
    <row r="1309" spans="9:9" x14ac:dyDescent="0.2">
      <c r="I1309" s="86"/>
    </row>
    <row r="1310" spans="9:9" x14ac:dyDescent="0.2">
      <c r="I1310" s="86"/>
    </row>
    <row r="1311" spans="9:9" x14ac:dyDescent="0.2">
      <c r="I1311" s="86"/>
    </row>
    <row r="1312" spans="9:9" x14ac:dyDescent="0.2">
      <c r="I1312" s="86"/>
    </row>
    <row r="1313" spans="9:9" x14ac:dyDescent="0.2">
      <c r="I1313" s="86"/>
    </row>
    <row r="1314" spans="9:9" x14ac:dyDescent="0.2">
      <c r="I1314" s="86"/>
    </row>
    <row r="1315" spans="9:9" x14ac:dyDescent="0.2">
      <c r="I1315" s="86"/>
    </row>
    <row r="1316" spans="9:9" x14ac:dyDescent="0.2">
      <c r="I1316" s="86"/>
    </row>
    <row r="1317" spans="9:9" x14ac:dyDescent="0.2">
      <c r="I1317" s="86"/>
    </row>
  </sheetData>
  <sheetProtection algorithmName="SHA-512" hashValue="x3a9Ty7xuqWk79mfzVH2iZ1DnKoyCi8IESCQp83l0HRfvYJcXoB/Cn0hqSPYoqATpsyYiPRuMiwSSMUHWV3HCQ==" saltValue="jKzlCa+XRbDRlqtc3bxR4A==" spinCount="100000" sheet="1" objects="1" scenarios="1"/>
  <mergeCells count="7">
    <mergeCell ref="A1:J1"/>
    <mergeCell ref="O2:P2"/>
    <mergeCell ref="D2:E2"/>
    <mergeCell ref="F2:G2"/>
    <mergeCell ref="H2:I2"/>
    <mergeCell ref="K2:L2"/>
    <mergeCell ref="M2:N2"/>
  </mergeCells>
  <printOptions horizontalCentered="1" verticalCentered="1"/>
  <pageMargins left="0.24" right="0.38" top="0.4" bottom="0.22" header="0.12" footer="0.28999999999999998"/>
  <pageSetup paperSize="9" orientation="portrait" horizontalDpi="180" verticalDpi="180" r:id="rId1"/>
  <headerFooter alignWithMargins="0">
    <oddHeader>&amp;A</oddHeader>
    <oddFooter>&amp;L&amp;8
&amp;F&amp;C&amp;8
Seite &amp;P&amp;R&amp;8
J.Görzig&amp;D&amp;T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HVM-RECHNER</vt:lpstr>
      <vt:lpstr>EINGABE</vt:lpstr>
      <vt:lpstr>DETAILS</vt:lpstr>
      <vt:lpstr>GRENZWERTE_ALL</vt:lpstr>
      <vt:lpstr>GRENZWERTE_ALL!Druckbereich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Strehblow</dc:creator>
  <cp:lastModifiedBy>Alexander Strehblow</cp:lastModifiedBy>
  <dcterms:created xsi:type="dcterms:W3CDTF">2015-06-05T18:19:34Z</dcterms:created>
  <dcterms:modified xsi:type="dcterms:W3CDTF">2024-12-19T14:08:41Z</dcterms:modified>
</cp:coreProperties>
</file>